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fbartd-my.sharepoint.com/personal/slee7_bart_gov/Documents/"/>
    </mc:Choice>
  </mc:AlternateContent>
  <xr:revisionPtr revIDLastSave="0" documentId="8_{94C18C13-1F1A-402F-9BB0-BFCF6ECFE75C}" xr6:coauthVersionLast="47" xr6:coauthVersionMax="47" xr10:uidLastSave="{00000000-0000-0000-0000-000000000000}"/>
  <bookViews>
    <workbookView xWindow="3510" yWindow="3510" windowWidth="43200" windowHeight="17175" tabRatio="496" xr2:uid="{00000000-000D-0000-FFFF-FFFF00000000}"/>
  </bookViews>
  <sheets>
    <sheet name="Table 5-5" sheetId="1" r:id="rId1"/>
  </sheets>
  <definedNames>
    <definedName name="_xlnm.Print_Titles" localSheetId="0">'Table 5-5'!$6:$8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J13" i="1" s="1"/>
  <c r="J17" i="1"/>
  <c r="J18" i="1"/>
  <c r="J26" i="1" s="1"/>
  <c r="L26" i="1" s="1"/>
  <c r="J19" i="1"/>
  <c r="J20" i="1"/>
  <c r="J21" i="1"/>
  <c r="J22" i="1"/>
  <c r="J23" i="1"/>
  <c r="J24" i="1"/>
  <c r="J25" i="1"/>
  <c r="L25" i="1" s="1"/>
  <c r="D26" i="1"/>
  <c r="F26" i="1"/>
  <c r="H26" i="1"/>
  <c r="J29" i="1"/>
  <c r="F30" i="1"/>
  <c r="J30" i="1" s="1"/>
  <c r="L30" i="1" s="1"/>
  <c r="F31" i="1"/>
  <c r="J31" i="1" s="1"/>
  <c r="F32" i="1"/>
  <c r="J32" i="1" s="1"/>
  <c r="L32" i="1" s="1"/>
  <c r="F33" i="1"/>
  <c r="J33" i="1"/>
  <c r="L33" i="1" s="1"/>
  <c r="J34" i="1"/>
  <c r="J35" i="1"/>
  <c r="J36" i="1"/>
  <c r="H37" i="1"/>
  <c r="J37" i="1" s="1"/>
  <c r="L37" i="1" s="1"/>
  <c r="J38" i="1"/>
  <c r="J39" i="1"/>
  <c r="J40" i="1"/>
  <c r="L40" i="1" s="1"/>
  <c r="J41" i="1"/>
  <c r="H42" i="1"/>
  <c r="J42" i="1" s="1"/>
  <c r="L42" i="1" s="1"/>
  <c r="J43" i="1"/>
  <c r="J44" i="1"/>
  <c r="J45" i="1"/>
  <c r="H46" i="1"/>
  <c r="J46" i="1" s="1"/>
  <c r="L46" i="1" s="1"/>
  <c r="J47" i="1"/>
  <c r="L47" i="1" s="1"/>
  <c r="J48" i="1"/>
  <c r="J49" i="1"/>
  <c r="L49" i="1" s="1"/>
  <c r="J50" i="1"/>
  <c r="J51" i="1"/>
  <c r="J52" i="1"/>
  <c r="J53" i="1"/>
  <c r="J54" i="1"/>
  <c r="L54" i="1" s="1"/>
  <c r="J55" i="1"/>
  <c r="F56" i="1"/>
  <c r="J56" i="1"/>
  <c r="D57" i="1"/>
  <c r="D59" i="1"/>
  <c r="F57" i="1" l="1"/>
  <c r="F59" i="1" s="1"/>
  <c r="J57" i="1"/>
  <c r="L19" i="1"/>
  <c r="L41" i="1"/>
  <c r="L17" i="1"/>
  <c r="L43" i="1"/>
  <c r="L55" i="1"/>
  <c r="L52" i="1"/>
  <c r="L45" i="1"/>
  <c r="L53" i="1"/>
  <c r="L50" i="1"/>
  <c r="L23" i="1"/>
  <c r="L44" i="1"/>
  <c r="L22" i="1"/>
  <c r="L51" i="1"/>
  <c r="L35" i="1"/>
  <c r="L48" i="1"/>
  <c r="L36" i="1"/>
  <c r="L18" i="1"/>
  <c r="L31" i="1"/>
  <c r="L20" i="1"/>
  <c r="L13" i="1"/>
  <c r="L34" i="1"/>
  <c r="L38" i="1"/>
  <c r="L39" i="1"/>
  <c r="L21" i="1"/>
  <c r="L56" i="1"/>
  <c r="L24" i="1"/>
  <c r="L29" i="1"/>
  <c r="H57" i="1"/>
  <c r="H59" i="1" s="1"/>
  <c r="L57" i="1" l="1"/>
  <c r="J59" i="1"/>
  <c r="L59" i="1" s="1"/>
</calcChain>
</file>

<file path=xl/sharedStrings.xml><?xml version="1.0" encoding="utf-8"?>
<sst xmlns="http://schemas.openxmlformats.org/spreadsheetml/2006/main" count="104" uniqueCount="86">
  <si>
    <t>Proposed</t>
  </si>
  <si>
    <t>DIRECT LABOR</t>
  </si>
  <si>
    <t>Costs</t>
  </si>
  <si>
    <t>Direct</t>
  </si>
  <si>
    <t>6300  Benefits: Bonuses</t>
  </si>
  <si>
    <t>6820  Insurance: Disability</t>
  </si>
  <si>
    <t>6830  Insurance: Life</t>
  </si>
  <si>
    <t>6840  Insurance: Medical</t>
  </si>
  <si>
    <t>6100  Automobile Expense</t>
  </si>
  <si>
    <t>6200  Bank Service Charges</t>
  </si>
  <si>
    <t>6500  Depreciation Expense</t>
  </si>
  <si>
    <t>6600  Dues and Subscriptions</t>
  </si>
  <si>
    <t>6700  Indirect Labor</t>
  </si>
  <si>
    <t>6900  Interest Expense</t>
  </si>
  <si>
    <t>7000  Licenses and Permits</t>
  </si>
  <si>
    <t>7200  Meals &amp; Entertainment</t>
  </si>
  <si>
    <t>7300  Misc. Fees, Fines, Penalties</t>
  </si>
  <si>
    <t>7600  Personal Property Tax</t>
  </si>
  <si>
    <t>7800  Rent</t>
  </si>
  <si>
    <t>7900  Telephone</t>
  </si>
  <si>
    <t>8000  Utilities</t>
  </si>
  <si>
    <t>7400  Office Expense: Cleaning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</si>
  <si>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</si>
  <si>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</si>
  <si>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</si>
  <si>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</si>
  <si>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</si>
  <si>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</si>
  <si>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</si>
  <si>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</si>
  <si>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</si>
  <si>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</si>
  <si>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</si>
  <si>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</si>
  <si>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5040  Direct: Subconsultants</t>
  </si>
  <si>
    <t>7420  Office Expense: Office Supplies</t>
  </si>
  <si>
    <t>Company</t>
  </si>
  <si>
    <t>Wide</t>
  </si>
  <si>
    <t>Credit for Internal Allocations</t>
  </si>
  <si>
    <t>% of</t>
  </si>
  <si>
    <t>Labor</t>
  </si>
  <si>
    <t>(m)</t>
  </si>
  <si>
    <t>Disallowed</t>
  </si>
  <si>
    <t>7100  Maintenance and Repairs</t>
  </si>
  <si>
    <t>7510  Payroll Taxes: FUTA and SUTA</t>
  </si>
  <si>
    <t>Statement of Direct Labor, Fringe Benefits, and General Overhead</t>
  </si>
  <si>
    <t>6310  Benefits: 401(k)</t>
  </si>
  <si>
    <t>6320  Benefits: PTO (vac., sick, and holiday)</t>
  </si>
  <si>
    <t>6850  Insurance: Workers' Comp</t>
  </si>
  <si>
    <t>7500  Payroll Taxes: FICA and Med</t>
  </si>
  <si>
    <t>5010  Direct: Lodging, Meals, and Travel</t>
  </si>
  <si>
    <t>5020  Direct: Employee Mileage Reimbursements</t>
  </si>
  <si>
    <t>5030  Direct: Rentals and Supplies</t>
  </si>
  <si>
    <t>6000  Advertising and Marketing</t>
  </si>
  <si>
    <t>6400  Contributions and Gifts</t>
  </si>
  <si>
    <t>6800  Insurance: Automotive</t>
  </si>
  <si>
    <t>6810  Insurance: Business Liability</t>
  </si>
  <si>
    <t>7410  Office Expense: Postage and Delivery</t>
  </si>
  <si>
    <t>7430  Office Expense: Other Office Expense</t>
  </si>
  <si>
    <t>7700  Prof Fees: Accounting and Legal</t>
  </si>
  <si>
    <t>31.201-6(e)(2): Marketing, lobbying, and any labor associated with unallowable activities is disallowed.</t>
  </si>
  <si>
    <t>31.205-22: Lobbying costs, paid as a percentage of professional dues, are disallowed.</t>
  </si>
  <si>
    <t>31.205-20: Interest is disallowed.</t>
  </si>
  <si>
    <t xml:space="preserve"> GENERAL OVERHEAD</t>
  </si>
  <si>
    <t xml:space="preserve">        TOTAL GENERAL OVERHEAD</t>
  </si>
  <si>
    <t xml:space="preserve">   FRINGE BENEFITS</t>
  </si>
  <si>
    <t xml:space="preserve">   TOTAL FRINGE BENEFITS</t>
  </si>
  <si>
    <t>Account Balance</t>
  </si>
  <si>
    <t>Account Number &amp; Description</t>
  </si>
  <si>
    <t>General Ledger</t>
  </si>
  <si>
    <t>TOTAL INDIRECT COSTS &amp; OVERHEAD RATE</t>
  </si>
  <si>
    <t>SAMPLE CONSULTING COMPANY,  Inc.</t>
  </si>
  <si>
    <t>INDIRECT COSTS:</t>
  </si>
  <si>
    <t>31.205-6(m)(2) &amp; 31.205-46(d): Personal use of a company asset (automobile) is disallowed.</t>
  </si>
  <si>
    <t>For the Year Ended December 31, 201x</t>
  </si>
  <si>
    <t>31.205-1: Costs for general marketing materials are disallowed.</t>
  </si>
  <si>
    <t>31.205-6(a)(6)(ii)(B): Owners' compensation in excess of reasonable amount is disallowed (distribution of profits).</t>
  </si>
  <si>
    <r>
      <t>FAR References and Notes</t>
    </r>
    <r>
      <rPr>
        <sz val="10"/>
        <rFont val="Arial"/>
        <family val="2"/>
      </rPr>
      <t>:</t>
    </r>
  </si>
  <si>
    <t>31.202: Excluded direct project costs (both billable &amp; non-billable costs) from indirect cost pool.</t>
  </si>
  <si>
    <t>31.205-8 &amp; 31.205-13(b): Contributions and gifts are disallowed.</t>
  </si>
  <si>
    <t>31.205-14 &amp; 31.205-51: Costs for entertainment and alcoholic beverages are disallowed. (The entertainment cost principle supersedes all others.)</t>
  </si>
  <si>
    <t>31.201-4, 31.205-15, &amp; 31.205-20: Disallowed late fees; Government-imposed fines and penalties; and credit card interest.</t>
  </si>
  <si>
    <t>31.205-36(b)(3): Related-party rent (not an arm's-length transaction) is limited to actual cost of ownership, net of interest and other unallowable items.</t>
  </si>
  <si>
    <t>31.202: Direct costs segregated and removed from indirect cost pool.</t>
  </si>
  <si>
    <t>31.205-19(e)(2)(v): Officers' life insurance is disallowed.</t>
  </si>
  <si>
    <t>AASHTO Audit Guide - Chapter 5 - Sample Overhead Schedule (Corporate-Wide/Blended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</si>
</sst>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@*."/>
  </numFmts>
  <fonts count="16" x14ac:knownFonts="1">
    <font>
      <sz val="12"/>
      <name val="Times New Roman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 val="doubleAccounting"/>
      <sz val="10"/>
      <name val="Arial"/>
      <family val="2"/>
    </font>
    <font>
      <u val="singleAccounting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164" fontId="5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49" fontId="8" fillId="2" borderId="1" xfId="1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49" fontId="8" fillId="2" borderId="0" xfId="1" applyNumberFormat="1" applyFont="1" applyFill="1" applyBorder="1"/>
    <xf numFmtId="164" fontId="8" fillId="2" borderId="0" xfId="1" applyNumberFormat="1" applyFont="1" applyFill="1" applyBorder="1"/>
    <xf numFmtId="164" fontId="8" fillId="2" borderId="0" xfId="1" applyNumberFormat="1" applyFont="1" applyFill="1" applyBorder="1" applyAlignment="1">
      <alignment horizontal="center"/>
    </xf>
    <xf numFmtId="49" fontId="8" fillId="2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/>
    <xf numFmtId="164" fontId="4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left"/>
    </xf>
    <xf numFmtId="0" fontId="4" fillId="2" borderId="0" xfId="0" applyFont="1" applyFill="1"/>
    <xf numFmtId="41" fontId="4" fillId="2" borderId="0" xfId="1" applyNumberFormat="1" applyFont="1" applyFill="1" applyBorder="1"/>
    <xf numFmtId="41" fontId="4" fillId="2" borderId="0" xfId="1" applyNumberFormat="1" applyFont="1" applyFill="1" applyBorder="1" applyAlignment="1">
      <alignment horizontal="center"/>
    </xf>
    <xf numFmtId="42" fontId="4" fillId="2" borderId="0" xfId="2" applyNumberFormat="1" applyFont="1" applyFill="1" applyBorder="1"/>
    <xf numFmtId="49" fontId="4" fillId="2" borderId="0" xfId="0" applyNumberFormat="1" applyFont="1" applyFill="1" applyAlignment="1">
      <alignment horizontal="center"/>
    </xf>
    <xf numFmtId="41" fontId="4" fillId="2" borderId="0" xfId="0" applyNumberFormat="1" applyFont="1" applyFill="1" applyAlignment="1">
      <alignment horizontal="right"/>
    </xf>
    <xf numFmtId="41" fontId="4" fillId="2" borderId="0" xfId="2" applyNumberFormat="1" applyFont="1" applyFill="1" applyBorder="1"/>
    <xf numFmtId="41" fontId="7" fillId="2" borderId="0" xfId="2" applyNumberFormat="1" applyFont="1" applyFill="1" applyBorder="1"/>
    <xf numFmtId="42" fontId="6" fillId="2" borderId="0" xfId="2" applyNumberFormat="1" applyFont="1" applyFill="1" applyBorder="1"/>
    <xf numFmtId="41" fontId="4" fillId="3" borderId="0" xfId="0" applyNumberFormat="1" applyFont="1" applyFill="1" applyAlignment="1">
      <alignment horizontal="right"/>
    </xf>
    <xf numFmtId="42" fontId="4" fillId="2" borderId="0" xfId="2" applyNumberFormat="1" applyFont="1" applyFill="1" applyBorder="1" applyAlignment="1">
      <alignment horizontal="center"/>
    </xf>
    <xf numFmtId="165" fontId="6" fillId="2" borderId="0" xfId="0" applyNumberFormat="1" applyFont="1" applyFill="1"/>
    <xf numFmtId="49" fontId="4" fillId="2" borderId="0" xfId="0" applyNumberFormat="1" applyFont="1" applyFill="1"/>
    <xf numFmtId="49" fontId="3" fillId="2" borderId="0" xfId="1" applyNumberFormat="1" applyFont="1" applyFill="1" applyBorder="1"/>
    <xf numFmtId="0" fontId="3" fillId="2" borderId="0" xfId="0" applyFont="1" applyFill="1" applyAlignment="1">
      <alignment horizontal="left"/>
    </xf>
    <xf numFmtId="10" fontId="4" fillId="2" borderId="0" xfId="3" applyNumberFormat="1" applyFont="1" applyFill="1" applyBorder="1"/>
    <xf numFmtId="164" fontId="9" fillId="2" borderId="0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10" fontId="4" fillId="2" borderId="2" xfId="3" applyNumberFormat="1" applyFont="1" applyFill="1" applyBorder="1"/>
    <xf numFmtId="49" fontId="10" fillId="2" borderId="0" xfId="1" applyNumberFormat="1" applyFont="1" applyFill="1" applyBorder="1"/>
    <xf numFmtId="10" fontId="4" fillId="2" borderId="3" xfId="3" applyNumberFormat="1" applyFont="1" applyFill="1" applyBorder="1"/>
    <xf numFmtId="165" fontId="4" fillId="2" borderId="0" xfId="2" applyNumberFormat="1" applyFont="1" applyFill="1" applyBorder="1"/>
    <xf numFmtId="165" fontId="4" fillId="2" borderId="1" xfId="2" applyNumberFormat="1" applyFont="1" applyFill="1" applyBorder="1"/>
    <xf numFmtId="165" fontId="4" fillId="2" borderId="1" xfId="0" applyNumberFormat="1" applyFont="1" applyFill="1" applyBorder="1"/>
    <xf numFmtId="10" fontId="4" fillId="2" borderId="1" xfId="3" applyNumberFormat="1" applyFont="1" applyFill="1" applyBorder="1"/>
    <xf numFmtId="166" fontId="4" fillId="0" borderId="0" xfId="0" applyNumberFormat="1" applyFont="1" applyAlignment="1">
      <alignment horizontal="left"/>
    </xf>
    <xf numFmtId="166" fontId="4" fillId="0" borderId="0" xfId="0" applyNumberFormat="1" applyFont="1"/>
    <xf numFmtId="166" fontId="11" fillId="0" borderId="0" xfId="0" applyNumberFormat="1" applyFont="1" applyAlignment="1">
      <alignment horizontal="left"/>
    </xf>
    <xf numFmtId="41" fontId="4" fillId="2" borderId="3" xfId="1" applyNumberFormat="1" applyFont="1" applyFill="1" applyBorder="1"/>
    <xf numFmtId="41" fontId="4" fillId="3" borderId="3" xfId="0" applyNumberFormat="1" applyFont="1" applyFill="1" applyBorder="1" applyAlignment="1">
      <alignment horizontal="right"/>
    </xf>
    <xf numFmtId="41" fontId="4" fillId="2" borderId="3" xfId="2" applyNumberFormat="1" applyFont="1" applyFill="1" applyBorder="1"/>
    <xf numFmtId="42" fontId="4" fillId="2" borderId="2" xfId="2" applyNumberFormat="1" applyFont="1" applyFill="1" applyBorder="1"/>
    <xf numFmtId="42" fontId="4" fillId="2" borderId="1" xfId="2" applyNumberFormat="1" applyFont="1" applyFill="1" applyBorder="1"/>
    <xf numFmtId="49" fontId="3" fillId="2" borderId="1" xfId="1" applyNumberFormat="1" applyFont="1" applyFill="1" applyBorder="1" applyAlignment="1">
      <alignment horizontal="left"/>
    </xf>
    <xf numFmtId="164" fontId="12" fillId="2" borderId="0" xfId="1" applyNumberFormat="1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/>
    </xf>
    <xf numFmtId="10" fontId="3" fillId="2" borderId="1" xfId="3" applyNumberFormat="1" applyFont="1" applyFill="1" applyBorder="1"/>
    <xf numFmtId="49" fontId="13" fillId="2" borderId="0" xfId="0" applyNumberFormat="1" applyFont="1" applyFill="1"/>
    <xf numFmtId="0" fontId="0" fillId="4" borderId="0" xfId="0" applyFill="1"/>
    <xf numFmtId="0" fontId="14" fillId="0" borderId="0" xfId="0" applyFont="1"/>
    <xf numFmtId="0" fontId="15" fillId="0" borderId="0" xfId="0" applyFont="1" applyAlignment="1">
      <alignment horizontal="center"/>
    </xf>
    <xf numFmtId="0" fontId="0" fillId="5" borderId="0" xfId="0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"/>
  <sheetViews>
    <sheetView showGridLines="0" tabSelected="1" zoomScale="120" zoomScaleNormal="120" workbookViewId="0">
      <selection activeCell="I24" sqref="I24"/>
    </sheetView>
  </sheetViews>
  <sheetFormatPr defaultRowHeight="12.75" x14ac:dyDescent="0.2"/>
  <cols>
    <col min="1" max="1" width="2.875" style="5" customWidth="1"/>
    <col min="2" max="2" width="38.875" style="5" customWidth="1"/>
    <col min="3" max="3" width="1.375" style="2" bestFit="1" customWidth="1"/>
    <col min="4" max="4" width="12.375" style="2" customWidth="1"/>
    <col min="5" max="5" width="0.75" style="2" customWidth="1"/>
    <col min="6" max="6" width="12.375" style="2" customWidth="1"/>
    <col min="7" max="7" width="0.75" style="2" customWidth="1"/>
    <col min="8" max="8" width="11.625" style="2" customWidth="1"/>
    <col min="9" max="9" width="3.125" style="6" bestFit="1" customWidth="1"/>
    <col min="10" max="10" width="12.25" style="2" customWidth="1"/>
    <col min="11" max="11" width="0.625" style="2" customWidth="1"/>
    <col min="12" max="12" width="9" style="19"/>
    <col min="13" max="16384" width="9" style="2"/>
  </cols>
  <sheetData>
    <row r="1" spans="1:14" customFormat="1" ht="4.5" customHeight="1" x14ac:dyDescent="0.25">
      <c r="A1" s="60"/>
      <c r="B1" s="60"/>
      <c r="C1" s="57"/>
      <c r="D1" s="57"/>
      <c r="E1" s="57"/>
      <c r="F1" s="57"/>
      <c r="G1" s="57"/>
      <c r="H1" s="57"/>
      <c r="I1" s="57"/>
      <c r="J1" s="60"/>
      <c r="K1" s="60"/>
      <c r="L1" s="60"/>
    </row>
    <row r="2" spans="1:14" customFormat="1" ht="18.75" customHeight="1" x14ac:dyDescent="0.4">
      <c r="A2" s="58" t="s">
        <v>85</v>
      </c>
      <c r="B2" s="58"/>
      <c r="G2" s="59"/>
      <c r="H2" s="59"/>
      <c r="I2" s="59"/>
      <c r="J2" s="59"/>
    </row>
    <row r="3" spans="1:14" customFormat="1" ht="3.75" customHeight="1" x14ac:dyDescent="0.25">
      <c r="A3" s="60"/>
      <c r="B3" s="57"/>
      <c r="C3" s="57"/>
      <c r="D3" s="57"/>
      <c r="E3" s="57"/>
      <c r="F3" s="57"/>
      <c r="G3" s="57"/>
      <c r="H3" s="57"/>
      <c r="I3" s="57"/>
      <c r="J3" s="60"/>
      <c r="K3" s="60"/>
      <c r="L3" s="60"/>
    </row>
    <row r="4" spans="1:14" ht="6" customHeight="1" x14ac:dyDescent="0.2"/>
    <row r="5" spans="1:14" ht="24.75" customHeight="1" x14ac:dyDescent="0.2"/>
    <row r="6" spans="1:14" ht="18.75" customHeight="1" x14ac:dyDescent="0.2">
      <c r="A6" s="32" t="s">
        <v>71</v>
      </c>
      <c r="B6" s="8"/>
      <c r="C6" s="9"/>
      <c r="D6" s="9"/>
      <c r="E6" s="9"/>
      <c r="F6" s="9"/>
      <c r="G6" s="9"/>
      <c r="H6" s="33"/>
      <c r="I6" s="10"/>
      <c r="J6" s="9"/>
      <c r="K6" s="9"/>
    </row>
    <row r="7" spans="1:14" x14ac:dyDescent="0.2">
      <c r="A7" s="32" t="s">
        <v>45</v>
      </c>
      <c r="B7" s="8"/>
      <c r="C7" s="9"/>
      <c r="D7" s="9"/>
      <c r="E7" s="9"/>
      <c r="F7" s="9"/>
      <c r="G7" s="9"/>
      <c r="H7" s="9"/>
      <c r="I7" s="10"/>
      <c r="J7" s="9"/>
      <c r="K7" s="9"/>
    </row>
    <row r="8" spans="1:14" x14ac:dyDescent="0.2">
      <c r="A8" s="32" t="s">
        <v>74</v>
      </c>
      <c r="B8" s="8"/>
      <c r="C8" s="9"/>
      <c r="D8" s="9"/>
      <c r="E8" s="9"/>
      <c r="F8" s="9"/>
      <c r="G8" s="9"/>
      <c r="H8" s="9"/>
      <c r="I8" s="10"/>
      <c r="J8" s="13"/>
      <c r="K8" s="13"/>
    </row>
    <row r="9" spans="1:14" s="1" customFormat="1" ht="16.5" customHeight="1" x14ac:dyDescent="0.2">
      <c r="A9" s="11"/>
      <c r="B9" s="11"/>
      <c r="C9" s="12"/>
      <c r="D9" s="35"/>
      <c r="E9" s="35"/>
      <c r="F9" s="53"/>
      <c r="G9" s="53"/>
      <c r="H9" s="53"/>
      <c r="I9" s="53"/>
      <c r="J9" s="53" t="s">
        <v>0</v>
      </c>
      <c r="K9" s="53"/>
      <c r="L9" s="53" t="s">
        <v>39</v>
      </c>
    </row>
    <row r="10" spans="1:14" s="1" customFormat="1" ht="12" x14ac:dyDescent="0.2">
      <c r="A10" s="11"/>
      <c r="B10" s="11"/>
      <c r="C10" s="14"/>
      <c r="D10" s="53" t="s">
        <v>69</v>
      </c>
      <c r="E10" s="35"/>
      <c r="F10" s="53" t="s">
        <v>3</v>
      </c>
      <c r="G10" s="53"/>
      <c r="H10" s="53" t="s">
        <v>42</v>
      </c>
      <c r="I10" s="53"/>
      <c r="J10" s="53" t="s">
        <v>36</v>
      </c>
      <c r="K10" s="53"/>
      <c r="L10" s="53" t="s">
        <v>3</v>
      </c>
      <c r="M10" s="4"/>
      <c r="N10" s="4"/>
    </row>
    <row r="11" spans="1:14" s="1" customFormat="1" ht="13.5" thickBot="1" x14ac:dyDescent="0.25">
      <c r="A11" s="52" t="s">
        <v>68</v>
      </c>
      <c r="B11" s="7"/>
      <c r="C11" s="7"/>
      <c r="D11" s="54" t="s">
        <v>67</v>
      </c>
      <c r="E11" s="36"/>
      <c r="F11" s="54" t="s">
        <v>2</v>
      </c>
      <c r="G11" s="54"/>
      <c r="H11" s="54" t="s">
        <v>2</v>
      </c>
      <c r="I11" s="54"/>
      <c r="J11" s="54" t="s">
        <v>37</v>
      </c>
      <c r="K11" s="54"/>
      <c r="L11" s="54" t="s">
        <v>40</v>
      </c>
      <c r="M11" s="4"/>
      <c r="N11" s="4"/>
    </row>
    <row r="12" spans="1:14" ht="13.5" thickTop="1" x14ac:dyDescent="0.2">
      <c r="A12" s="15"/>
      <c r="B12" s="15"/>
      <c r="C12" s="16"/>
      <c r="D12" s="16"/>
      <c r="E12" s="16"/>
      <c r="F12" s="16"/>
      <c r="G12" s="16"/>
      <c r="H12" s="16"/>
      <c r="I12" s="17"/>
      <c r="J12" s="16"/>
      <c r="K12" s="16"/>
      <c r="M12" s="3"/>
      <c r="N12" s="3"/>
    </row>
    <row r="13" spans="1:14" ht="15.75" thickBot="1" x14ac:dyDescent="0.4">
      <c r="A13" s="15" t="s">
        <v>1</v>
      </c>
      <c r="B13" s="15"/>
      <c r="C13" s="18"/>
      <c r="D13" s="41">
        <v>1950501</v>
      </c>
      <c r="E13" s="40"/>
      <c r="F13" s="41">
        <f>D13</f>
        <v>1950501</v>
      </c>
      <c r="G13" s="40"/>
      <c r="H13" s="41">
        <v>0</v>
      </c>
      <c r="I13" s="17"/>
      <c r="J13" s="42">
        <f>F13+H13</f>
        <v>1950501</v>
      </c>
      <c r="K13" s="30"/>
      <c r="L13" s="43">
        <f>J13/J13</f>
        <v>1</v>
      </c>
    </row>
    <row r="14" spans="1:14" ht="9.75" customHeight="1" thickTop="1" x14ac:dyDescent="0.2">
      <c r="A14" s="15"/>
      <c r="B14" s="15"/>
      <c r="C14" s="18"/>
      <c r="D14" s="20"/>
      <c r="E14" s="20"/>
      <c r="F14" s="20"/>
      <c r="G14" s="20"/>
      <c r="H14" s="20"/>
      <c r="I14" s="21"/>
      <c r="J14" s="20"/>
      <c r="K14" s="20"/>
    </row>
    <row r="15" spans="1:14" ht="13.5" customHeight="1" x14ac:dyDescent="0.2">
      <c r="A15" s="15" t="s">
        <v>72</v>
      </c>
      <c r="B15" s="15"/>
      <c r="C15" s="18"/>
      <c r="D15" s="20"/>
      <c r="E15" s="20"/>
      <c r="F15" s="20"/>
      <c r="G15" s="20"/>
      <c r="H15" s="20"/>
      <c r="I15" s="21"/>
      <c r="J15" s="20"/>
      <c r="K15" s="20"/>
    </row>
    <row r="16" spans="1:14" x14ac:dyDescent="0.2">
      <c r="A16" s="15" t="s">
        <v>65</v>
      </c>
      <c r="B16" s="15"/>
      <c r="C16" s="18"/>
      <c r="D16" s="16"/>
      <c r="E16" s="16"/>
      <c r="F16" s="16"/>
      <c r="G16" s="16"/>
      <c r="H16" s="16"/>
      <c r="I16" s="17"/>
      <c r="J16" s="16"/>
      <c r="K16" s="16"/>
    </row>
    <row r="17" spans="1:12" x14ac:dyDescent="0.2">
      <c r="A17" s="15"/>
      <c r="B17" s="45" t="s">
        <v>4</v>
      </c>
      <c r="C17" s="45"/>
      <c r="D17" s="22">
        <v>234060.12</v>
      </c>
      <c r="E17" s="22"/>
      <c r="F17" s="22">
        <v>0</v>
      </c>
      <c r="G17" s="22"/>
      <c r="H17" s="22">
        <v>-28560</v>
      </c>
      <c r="I17" s="23" t="s">
        <v>22</v>
      </c>
      <c r="J17" s="22">
        <f>D17+F17+H17</f>
        <v>205500.12</v>
      </c>
      <c r="K17" s="22"/>
      <c r="L17" s="34">
        <f>J17/$J$13</f>
        <v>0.10535760812222091</v>
      </c>
    </row>
    <row r="18" spans="1:12" x14ac:dyDescent="0.2">
      <c r="A18" s="15"/>
      <c r="B18" s="44" t="s">
        <v>46</v>
      </c>
      <c r="D18" s="24">
        <v>97525.05</v>
      </c>
      <c r="E18" s="24"/>
      <c r="F18" s="25">
        <v>0</v>
      </c>
      <c r="G18" s="24"/>
      <c r="H18" s="25">
        <v>0</v>
      </c>
      <c r="I18" s="10"/>
      <c r="J18" s="25">
        <f>D18+F18+H18</f>
        <v>97525.05</v>
      </c>
      <c r="K18" s="25"/>
      <c r="L18" s="34">
        <f t="shared" ref="L18:L26" si="0">J18/$J$13</f>
        <v>0.05</v>
      </c>
    </row>
    <row r="19" spans="1:12" x14ac:dyDescent="0.2">
      <c r="A19" s="15"/>
      <c r="B19" s="44" t="s">
        <v>47</v>
      </c>
      <c r="D19" s="24">
        <v>253565.13</v>
      </c>
      <c r="E19" s="24"/>
      <c r="F19" s="25">
        <v>0</v>
      </c>
      <c r="G19" s="24"/>
      <c r="H19" s="25">
        <v>0</v>
      </c>
      <c r="I19" s="10"/>
      <c r="J19" s="25">
        <f t="shared" ref="J19:J25" si="1">D19+F19+H19</f>
        <v>253565.13</v>
      </c>
      <c r="K19" s="25"/>
      <c r="L19" s="34">
        <f t="shared" si="0"/>
        <v>0.13</v>
      </c>
    </row>
    <row r="20" spans="1:12" x14ac:dyDescent="0.2">
      <c r="A20" s="15"/>
      <c r="B20" s="44" t="s">
        <v>5</v>
      </c>
      <c r="D20" s="24">
        <v>58515.03</v>
      </c>
      <c r="E20" s="24"/>
      <c r="F20" s="25">
        <v>0</v>
      </c>
      <c r="G20" s="24"/>
      <c r="H20" s="25">
        <v>0</v>
      </c>
      <c r="I20" s="10"/>
      <c r="J20" s="25">
        <f t="shared" si="1"/>
        <v>58515.03</v>
      </c>
      <c r="K20" s="25"/>
      <c r="L20" s="34">
        <f t="shared" si="0"/>
        <v>0.03</v>
      </c>
    </row>
    <row r="21" spans="1:12" x14ac:dyDescent="0.2">
      <c r="A21" s="15"/>
      <c r="B21" s="44" t="s">
        <v>6</v>
      </c>
      <c r="D21" s="24">
        <v>21845.611199999999</v>
      </c>
      <c r="E21" s="24"/>
      <c r="F21" s="25">
        <v>0</v>
      </c>
      <c r="G21" s="24"/>
      <c r="H21" s="25">
        <v>-800</v>
      </c>
      <c r="I21" s="23" t="s">
        <v>23</v>
      </c>
      <c r="J21" s="25">
        <f t="shared" si="1"/>
        <v>21045.611199999999</v>
      </c>
      <c r="K21" s="25"/>
      <c r="L21" s="34">
        <f t="shared" si="0"/>
        <v>1.0789848967008988E-2</v>
      </c>
    </row>
    <row r="22" spans="1:12" x14ac:dyDescent="0.2">
      <c r="A22" s="15"/>
      <c r="B22" s="44" t="s">
        <v>7</v>
      </c>
      <c r="D22" s="24">
        <v>136535.07</v>
      </c>
      <c r="E22" s="24"/>
      <c r="F22" s="25">
        <v>0</v>
      </c>
      <c r="G22" s="24"/>
      <c r="H22" s="25">
        <v>0</v>
      </c>
      <c r="I22" s="10"/>
      <c r="J22" s="25">
        <f t="shared" si="1"/>
        <v>136535.07</v>
      </c>
      <c r="K22" s="25"/>
      <c r="L22" s="34">
        <f t="shared" si="0"/>
        <v>7.0000000000000007E-2</v>
      </c>
    </row>
    <row r="23" spans="1:12" x14ac:dyDescent="0.2">
      <c r="A23" s="15"/>
      <c r="B23" s="44" t="s">
        <v>48</v>
      </c>
      <c r="D23" s="24">
        <v>15799.058099999998</v>
      </c>
      <c r="E23" s="24"/>
      <c r="F23" s="25">
        <v>0</v>
      </c>
      <c r="G23" s="24"/>
      <c r="H23" s="25">
        <v>0</v>
      </c>
      <c r="I23" s="10"/>
      <c r="J23" s="25">
        <f t="shared" si="1"/>
        <v>15799.058099999998</v>
      </c>
      <c r="K23" s="25"/>
      <c r="L23" s="34">
        <f t="shared" si="0"/>
        <v>8.0999999999999996E-3</v>
      </c>
    </row>
    <row r="24" spans="1:12" x14ac:dyDescent="0.2">
      <c r="A24" s="15"/>
      <c r="B24" s="44" t="s">
        <v>49</v>
      </c>
      <c r="D24" s="24">
        <v>180421.3425</v>
      </c>
      <c r="E24" s="24"/>
      <c r="F24" s="25">
        <v>0</v>
      </c>
      <c r="G24" s="24"/>
      <c r="H24" s="25">
        <v>0</v>
      </c>
      <c r="I24" s="10"/>
      <c r="J24" s="25">
        <f t="shared" si="1"/>
        <v>180421.3425</v>
      </c>
      <c r="K24" s="25"/>
      <c r="L24" s="34">
        <f t="shared" si="0"/>
        <v>9.2499999999999999E-2</v>
      </c>
    </row>
    <row r="25" spans="1:12" ht="15" x14ac:dyDescent="0.35">
      <c r="A25" s="15"/>
      <c r="B25" s="44" t="s">
        <v>44</v>
      </c>
      <c r="D25" s="25">
        <v>78020.039999999994</v>
      </c>
      <c r="E25" s="26"/>
      <c r="F25" s="25">
        <v>0</v>
      </c>
      <c r="G25" s="26"/>
      <c r="H25" s="25">
        <v>0</v>
      </c>
      <c r="I25" s="10"/>
      <c r="J25" s="25">
        <f t="shared" si="1"/>
        <v>78020.039999999994</v>
      </c>
      <c r="K25" s="26"/>
      <c r="L25" s="34">
        <f t="shared" si="0"/>
        <v>3.9999999999999994E-2</v>
      </c>
    </row>
    <row r="26" spans="1:12" ht="15.75" thickBot="1" x14ac:dyDescent="0.4">
      <c r="A26" s="15" t="s">
        <v>66</v>
      </c>
      <c r="B26" s="15"/>
      <c r="C26" s="18"/>
      <c r="D26" s="50">
        <f>SUM(D17:D25)</f>
        <v>1076286.4518000002</v>
      </c>
      <c r="E26" s="27"/>
      <c r="F26" s="50">
        <f>SUM(F16:F25)</f>
        <v>0</v>
      </c>
      <c r="G26" s="27"/>
      <c r="H26" s="50">
        <f>SUM(H16:H25)</f>
        <v>-29360</v>
      </c>
      <c r="I26" s="10"/>
      <c r="J26" s="50">
        <f>SUM(J16:J25)</f>
        <v>1046926.4518000002</v>
      </c>
      <c r="K26" s="27"/>
      <c r="L26" s="37">
        <f t="shared" si="0"/>
        <v>0.53674745708923</v>
      </c>
    </row>
    <row r="27" spans="1:12" ht="9.75" customHeight="1" thickTop="1" x14ac:dyDescent="0.2">
      <c r="A27" s="15"/>
      <c r="B27" s="15"/>
      <c r="C27" s="18"/>
      <c r="D27" s="20"/>
      <c r="E27" s="20"/>
      <c r="F27" s="20"/>
      <c r="G27" s="20"/>
      <c r="H27" s="20"/>
      <c r="I27" s="21"/>
      <c r="J27" s="20"/>
      <c r="K27" s="20"/>
    </row>
    <row r="28" spans="1:12" x14ac:dyDescent="0.2">
      <c r="A28" s="15" t="s">
        <v>63</v>
      </c>
      <c r="B28" s="15"/>
      <c r="C28" s="18"/>
      <c r="D28" s="25"/>
      <c r="E28" s="25"/>
      <c r="F28" s="25"/>
      <c r="G28" s="25"/>
      <c r="H28" s="20"/>
      <c r="I28" s="21"/>
      <c r="J28" s="20"/>
      <c r="K28" s="20"/>
    </row>
    <row r="29" spans="1:12" x14ac:dyDescent="0.2">
      <c r="A29" s="15"/>
      <c r="B29" s="44" t="s">
        <v>12</v>
      </c>
      <c r="C29" s="19"/>
      <c r="D29" s="22">
        <v>741190.38</v>
      </c>
      <c r="E29" s="22"/>
      <c r="F29" s="22">
        <v>0</v>
      </c>
      <c r="G29" s="22"/>
      <c r="H29" s="22">
        <v>-3300</v>
      </c>
      <c r="I29" s="23" t="s">
        <v>24</v>
      </c>
      <c r="J29" s="22">
        <f>D29+F29+H29</f>
        <v>737890.38</v>
      </c>
      <c r="K29" s="22"/>
      <c r="L29" s="34">
        <f t="shared" ref="L29:L56" si="2">J29/$J$13</f>
        <v>0.37830812698891209</v>
      </c>
    </row>
    <row r="30" spans="1:12" x14ac:dyDescent="0.2">
      <c r="A30" s="15"/>
      <c r="B30" s="44" t="s">
        <v>50</v>
      </c>
      <c r="C30" s="19"/>
      <c r="D30" s="24">
        <v>122101.36260000001</v>
      </c>
      <c r="E30" s="24"/>
      <c r="F30" s="28">
        <f>-D30</f>
        <v>-122101.36260000001</v>
      </c>
      <c r="G30" s="24"/>
      <c r="H30" s="28">
        <v>0</v>
      </c>
      <c r="I30" s="23" t="s">
        <v>25</v>
      </c>
      <c r="J30" s="25">
        <f>D30+F30+H30</f>
        <v>0</v>
      </c>
      <c r="K30" s="25"/>
      <c r="L30" s="34">
        <f t="shared" si="2"/>
        <v>0</v>
      </c>
    </row>
    <row r="31" spans="1:12" x14ac:dyDescent="0.2">
      <c r="A31" s="15"/>
      <c r="B31" s="46" t="s">
        <v>51</v>
      </c>
      <c r="C31" s="19"/>
      <c r="D31" s="24">
        <v>159941.08199999999</v>
      </c>
      <c r="E31" s="24"/>
      <c r="F31" s="28">
        <f>-D31</f>
        <v>-159941.08199999999</v>
      </c>
      <c r="G31" s="24"/>
      <c r="H31" s="28">
        <v>0</v>
      </c>
      <c r="I31" s="23" t="s">
        <v>25</v>
      </c>
      <c r="J31" s="25">
        <f>D31+F31+H31</f>
        <v>0</v>
      </c>
      <c r="K31" s="25"/>
      <c r="L31" s="34">
        <f t="shared" si="2"/>
        <v>0</v>
      </c>
    </row>
    <row r="32" spans="1:12" x14ac:dyDescent="0.2">
      <c r="A32" s="15"/>
      <c r="B32" s="44" t="s">
        <v>52</v>
      </c>
      <c r="C32" s="19"/>
      <c r="D32" s="24">
        <v>21650.561100000003</v>
      </c>
      <c r="E32" s="24"/>
      <c r="F32" s="28">
        <f>-D32</f>
        <v>-21650.561100000003</v>
      </c>
      <c r="G32" s="24"/>
      <c r="H32" s="28">
        <v>0</v>
      </c>
      <c r="I32" s="23" t="s">
        <v>25</v>
      </c>
      <c r="J32" s="25">
        <f t="shared" ref="J32:J56" si="3">D32+F32+H32</f>
        <v>0</v>
      </c>
      <c r="K32" s="25"/>
      <c r="L32" s="34">
        <f t="shared" si="2"/>
        <v>0</v>
      </c>
    </row>
    <row r="33" spans="1:12" x14ac:dyDescent="0.2">
      <c r="A33" s="15"/>
      <c r="B33" s="44" t="s">
        <v>34</v>
      </c>
      <c r="C33" s="19"/>
      <c r="D33" s="24">
        <v>44861.523000000001</v>
      </c>
      <c r="E33" s="24"/>
      <c r="F33" s="28">
        <f>-D33</f>
        <v>-44861.523000000001</v>
      </c>
      <c r="G33" s="24"/>
      <c r="H33" s="28">
        <v>0</v>
      </c>
      <c r="I33" s="23" t="s">
        <v>25</v>
      </c>
      <c r="J33" s="25">
        <f t="shared" si="3"/>
        <v>0</v>
      </c>
      <c r="K33" s="25"/>
      <c r="L33" s="34">
        <f t="shared" si="2"/>
        <v>0</v>
      </c>
    </row>
    <row r="34" spans="1:12" x14ac:dyDescent="0.2">
      <c r="A34" s="15"/>
      <c r="B34" s="44" t="s">
        <v>53</v>
      </c>
      <c r="C34" s="19"/>
      <c r="D34" s="20">
        <v>23991.1623</v>
      </c>
      <c r="E34" s="20"/>
      <c r="F34" s="28">
        <v>0</v>
      </c>
      <c r="G34" s="20"/>
      <c r="H34" s="28">
        <v>-6750</v>
      </c>
      <c r="I34" s="23" t="s">
        <v>26</v>
      </c>
      <c r="J34" s="25">
        <f t="shared" si="3"/>
        <v>17241.1623</v>
      </c>
      <c r="K34" s="25"/>
      <c r="L34" s="34">
        <f t="shared" si="2"/>
        <v>8.8393506591383439E-3</v>
      </c>
    </row>
    <row r="35" spans="1:12" x14ac:dyDescent="0.2">
      <c r="A35" s="15"/>
      <c r="B35" s="44" t="s">
        <v>8</v>
      </c>
      <c r="C35" s="19"/>
      <c r="D35" s="20">
        <v>68267.535000000003</v>
      </c>
      <c r="E35" s="20"/>
      <c r="F35" s="28">
        <v>0</v>
      </c>
      <c r="G35" s="20"/>
      <c r="H35" s="28">
        <v>-13580</v>
      </c>
      <c r="I35" s="23" t="s">
        <v>27</v>
      </c>
      <c r="J35" s="25">
        <f>D35+F35+H35</f>
        <v>54687.535000000003</v>
      </c>
      <c r="K35" s="25"/>
      <c r="L35" s="34">
        <f t="shared" si="2"/>
        <v>2.803768621497759E-2</v>
      </c>
    </row>
    <row r="36" spans="1:12" x14ac:dyDescent="0.2">
      <c r="A36" s="15"/>
      <c r="B36" s="44" t="s">
        <v>9</v>
      </c>
      <c r="C36" s="19"/>
      <c r="D36" s="20">
        <v>9752.505000000001</v>
      </c>
      <c r="E36" s="20"/>
      <c r="F36" s="28">
        <v>0</v>
      </c>
      <c r="G36" s="20"/>
      <c r="H36" s="28">
        <v>0</v>
      </c>
      <c r="I36" s="10"/>
      <c r="J36" s="25">
        <f t="shared" si="3"/>
        <v>9752.505000000001</v>
      </c>
      <c r="K36" s="25"/>
      <c r="L36" s="34">
        <f t="shared" si="2"/>
        <v>5.0000000000000001E-3</v>
      </c>
    </row>
    <row r="37" spans="1:12" x14ac:dyDescent="0.2">
      <c r="A37" s="15"/>
      <c r="B37" s="44" t="s">
        <v>54</v>
      </c>
      <c r="C37" s="19"/>
      <c r="D37" s="20">
        <v>14628.7575</v>
      </c>
      <c r="E37" s="20"/>
      <c r="F37" s="20">
        <v>0</v>
      </c>
      <c r="G37" s="20"/>
      <c r="H37" s="20">
        <f>-D37</f>
        <v>-14628.7575</v>
      </c>
      <c r="I37" s="23" t="s">
        <v>28</v>
      </c>
      <c r="J37" s="25">
        <f t="shared" si="3"/>
        <v>0</v>
      </c>
      <c r="K37" s="25"/>
      <c r="L37" s="34">
        <f t="shared" si="2"/>
        <v>0</v>
      </c>
    </row>
    <row r="38" spans="1:12" x14ac:dyDescent="0.2">
      <c r="A38" s="15"/>
      <c r="B38" s="44" t="s">
        <v>10</v>
      </c>
      <c r="C38" s="19"/>
      <c r="D38" s="20">
        <v>117030.06</v>
      </c>
      <c r="E38" s="20"/>
      <c r="F38" s="28">
        <v>0</v>
      </c>
      <c r="G38" s="20"/>
      <c r="H38" s="28">
        <v>0</v>
      </c>
      <c r="I38" s="10"/>
      <c r="J38" s="25">
        <f t="shared" si="3"/>
        <v>117030.06</v>
      </c>
      <c r="K38" s="25"/>
      <c r="L38" s="34">
        <f t="shared" si="2"/>
        <v>0.06</v>
      </c>
    </row>
    <row r="39" spans="1:12" x14ac:dyDescent="0.2">
      <c r="A39" s="15"/>
      <c r="B39" s="44" t="s">
        <v>11</v>
      </c>
      <c r="C39" s="19"/>
      <c r="D39" s="20">
        <v>16189.158300000001</v>
      </c>
      <c r="E39" s="20"/>
      <c r="F39" s="28">
        <v>0</v>
      </c>
      <c r="G39" s="20"/>
      <c r="H39" s="28">
        <v>-350</v>
      </c>
      <c r="I39" s="23" t="s">
        <v>29</v>
      </c>
      <c r="J39" s="25">
        <f t="shared" si="3"/>
        <v>15839.158300000001</v>
      </c>
      <c r="K39" s="25"/>
      <c r="L39" s="34">
        <f t="shared" si="2"/>
        <v>8.120558923066434E-3</v>
      </c>
    </row>
    <row r="40" spans="1:12" x14ac:dyDescent="0.2">
      <c r="A40" s="15"/>
      <c r="B40" s="44" t="s">
        <v>55</v>
      </c>
      <c r="C40" s="19"/>
      <c r="D40" s="20">
        <v>15408.957900000001</v>
      </c>
      <c r="E40" s="20"/>
      <c r="F40" s="20">
        <v>0</v>
      </c>
      <c r="G40" s="20"/>
      <c r="H40" s="20">
        <v>0</v>
      </c>
      <c r="I40" s="10"/>
      <c r="J40" s="25">
        <f t="shared" si="3"/>
        <v>15408.957900000001</v>
      </c>
      <c r="K40" s="25"/>
      <c r="L40" s="34">
        <f t="shared" si="2"/>
        <v>7.9000000000000008E-3</v>
      </c>
    </row>
    <row r="41" spans="1:12" x14ac:dyDescent="0.2">
      <c r="A41" s="15"/>
      <c r="B41" s="44" t="s">
        <v>56</v>
      </c>
      <c r="C41" s="19"/>
      <c r="D41" s="20">
        <v>23406.011999999999</v>
      </c>
      <c r="E41" s="20"/>
      <c r="F41" s="20">
        <v>0</v>
      </c>
      <c r="G41" s="20"/>
      <c r="H41" s="20">
        <v>0</v>
      </c>
      <c r="I41" s="10"/>
      <c r="J41" s="25">
        <f t="shared" si="3"/>
        <v>23406.011999999999</v>
      </c>
      <c r="K41" s="25"/>
      <c r="L41" s="34">
        <f t="shared" si="2"/>
        <v>1.2E-2</v>
      </c>
    </row>
    <row r="42" spans="1:12" x14ac:dyDescent="0.2">
      <c r="A42" s="15"/>
      <c r="B42" s="44" t="s">
        <v>13</v>
      </c>
      <c r="C42" s="19"/>
      <c r="D42" s="20">
        <v>36084.268499999998</v>
      </c>
      <c r="E42" s="20"/>
      <c r="F42" s="20">
        <v>0</v>
      </c>
      <c r="G42" s="20"/>
      <c r="H42" s="20">
        <f>-D42</f>
        <v>-36084.268499999998</v>
      </c>
      <c r="I42" s="21" t="s">
        <v>30</v>
      </c>
      <c r="J42" s="25">
        <f t="shared" si="3"/>
        <v>0</v>
      </c>
      <c r="K42" s="25"/>
      <c r="L42" s="34">
        <f t="shared" si="2"/>
        <v>0</v>
      </c>
    </row>
    <row r="43" spans="1:12" x14ac:dyDescent="0.2">
      <c r="A43" s="15"/>
      <c r="B43" s="44" t="s">
        <v>14</v>
      </c>
      <c r="C43" s="19"/>
      <c r="D43" s="20">
        <v>21455.510999999999</v>
      </c>
      <c r="E43" s="20"/>
      <c r="F43" s="28">
        <v>0</v>
      </c>
      <c r="G43" s="20"/>
      <c r="H43" s="28">
        <v>0</v>
      </c>
      <c r="I43" s="21"/>
      <c r="J43" s="25">
        <f t="shared" si="3"/>
        <v>21455.510999999999</v>
      </c>
      <c r="K43" s="25"/>
      <c r="L43" s="34">
        <f t="shared" si="2"/>
        <v>1.0999999999999999E-2</v>
      </c>
    </row>
    <row r="44" spans="1:12" x14ac:dyDescent="0.2">
      <c r="A44" s="15"/>
      <c r="B44" s="44" t="s">
        <v>43</v>
      </c>
      <c r="C44" s="19"/>
      <c r="D44" s="20">
        <v>97134.949799999988</v>
      </c>
      <c r="E44" s="20"/>
      <c r="F44" s="20">
        <v>0</v>
      </c>
      <c r="G44" s="20"/>
      <c r="H44" s="20">
        <v>0</v>
      </c>
      <c r="I44" s="21"/>
      <c r="J44" s="25">
        <f t="shared" si="3"/>
        <v>97134.949799999988</v>
      </c>
      <c r="K44" s="25"/>
      <c r="L44" s="34">
        <f t="shared" si="2"/>
        <v>4.9799999999999997E-2</v>
      </c>
    </row>
    <row r="45" spans="1:12" x14ac:dyDescent="0.2">
      <c r="A45" s="15"/>
      <c r="B45" s="44" t="s">
        <v>15</v>
      </c>
      <c r="C45" s="19"/>
      <c r="D45" s="20">
        <v>19309.959900000002</v>
      </c>
      <c r="E45" s="20"/>
      <c r="F45" s="20">
        <v>0</v>
      </c>
      <c r="G45" s="20"/>
      <c r="H45" s="20">
        <v>-1050</v>
      </c>
      <c r="I45" s="21" t="s">
        <v>31</v>
      </c>
      <c r="J45" s="25">
        <f t="shared" si="3"/>
        <v>18259.959900000002</v>
      </c>
      <c r="K45" s="25"/>
      <c r="L45" s="34">
        <f t="shared" si="2"/>
        <v>9.3616767691992991E-3</v>
      </c>
    </row>
    <row r="46" spans="1:12" x14ac:dyDescent="0.2">
      <c r="A46" s="15"/>
      <c r="B46" s="44" t="s">
        <v>16</v>
      </c>
      <c r="C46" s="19"/>
      <c r="D46" s="20">
        <v>6826.7534999999998</v>
      </c>
      <c r="E46" s="20"/>
      <c r="F46" s="20">
        <v>0</v>
      </c>
      <c r="G46" s="20"/>
      <c r="H46" s="20">
        <f>-D46</f>
        <v>-6826.7534999999998</v>
      </c>
      <c r="I46" s="10" t="s">
        <v>32</v>
      </c>
      <c r="J46" s="25">
        <f t="shared" si="3"/>
        <v>0</v>
      </c>
      <c r="K46" s="25"/>
      <c r="L46" s="34">
        <f t="shared" si="2"/>
        <v>0</v>
      </c>
    </row>
    <row r="47" spans="1:12" x14ac:dyDescent="0.2">
      <c r="A47" s="15"/>
      <c r="B47" s="44" t="s">
        <v>21</v>
      </c>
      <c r="C47" s="19"/>
      <c r="D47" s="20">
        <v>8192.1041999999998</v>
      </c>
      <c r="E47" s="20"/>
      <c r="F47" s="20">
        <v>0</v>
      </c>
      <c r="G47" s="20"/>
      <c r="H47" s="20">
        <v>0</v>
      </c>
      <c r="I47" s="21"/>
      <c r="J47" s="25">
        <f t="shared" si="3"/>
        <v>8192.1041999999998</v>
      </c>
      <c r="K47" s="25"/>
      <c r="L47" s="34">
        <f t="shared" si="2"/>
        <v>4.1999999999999997E-3</v>
      </c>
    </row>
    <row r="48" spans="1:12" x14ac:dyDescent="0.2">
      <c r="A48" s="15"/>
      <c r="B48" s="44" t="s">
        <v>57</v>
      </c>
      <c r="C48" s="19"/>
      <c r="D48" s="20">
        <v>4486.1522999999997</v>
      </c>
      <c r="E48" s="20"/>
      <c r="F48" s="28">
        <v>0</v>
      </c>
      <c r="G48" s="20"/>
      <c r="H48" s="28">
        <v>0</v>
      </c>
      <c r="I48" s="21"/>
      <c r="J48" s="25">
        <f t="shared" si="3"/>
        <v>4486.1522999999997</v>
      </c>
      <c r="K48" s="25"/>
      <c r="L48" s="34">
        <f t="shared" si="2"/>
        <v>2.3E-3</v>
      </c>
    </row>
    <row r="49" spans="1:12" x14ac:dyDescent="0.2">
      <c r="A49" s="15"/>
      <c r="B49" s="44" t="s">
        <v>35</v>
      </c>
      <c r="C49" s="19"/>
      <c r="D49" s="20">
        <v>32183.266500000002</v>
      </c>
      <c r="E49" s="20"/>
      <c r="F49" s="28">
        <v>0</v>
      </c>
      <c r="G49" s="20"/>
      <c r="H49" s="28">
        <v>0</v>
      </c>
      <c r="I49" s="21"/>
      <c r="J49" s="25">
        <f t="shared" si="3"/>
        <v>32183.266500000002</v>
      </c>
      <c r="K49" s="25"/>
      <c r="L49" s="34">
        <f t="shared" si="2"/>
        <v>1.6500000000000001E-2</v>
      </c>
    </row>
    <row r="50" spans="1:12" x14ac:dyDescent="0.2">
      <c r="A50" s="15"/>
      <c r="B50" s="44" t="s">
        <v>58</v>
      </c>
      <c r="C50" s="19"/>
      <c r="D50" s="20">
        <v>35889.218399999998</v>
      </c>
      <c r="E50" s="20"/>
      <c r="F50" s="28">
        <v>0</v>
      </c>
      <c r="G50" s="20"/>
      <c r="H50" s="28">
        <v>0</v>
      </c>
      <c r="I50" s="21"/>
      <c r="J50" s="25">
        <f t="shared" si="3"/>
        <v>35889.218399999998</v>
      </c>
      <c r="K50" s="25"/>
      <c r="L50" s="34">
        <f t="shared" si="2"/>
        <v>1.84E-2</v>
      </c>
    </row>
    <row r="51" spans="1:12" x14ac:dyDescent="0.2">
      <c r="A51" s="15"/>
      <c r="B51" s="44" t="s">
        <v>17</v>
      </c>
      <c r="C51" s="19"/>
      <c r="D51" s="20">
        <v>42911.021999999997</v>
      </c>
      <c r="E51" s="20"/>
      <c r="F51" s="28">
        <v>0</v>
      </c>
      <c r="G51" s="20"/>
      <c r="H51" s="28">
        <v>0</v>
      </c>
      <c r="I51" s="21"/>
      <c r="J51" s="25">
        <f t="shared" si="3"/>
        <v>42911.021999999997</v>
      </c>
      <c r="K51" s="25"/>
      <c r="L51" s="34">
        <f t="shared" si="2"/>
        <v>2.1999999999999999E-2</v>
      </c>
    </row>
    <row r="52" spans="1:12" x14ac:dyDescent="0.2">
      <c r="A52" s="15"/>
      <c r="B52" s="44" t="s">
        <v>59</v>
      </c>
      <c r="C52" s="19"/>
      <c r="D52" s="20">
        <v>30427.815599999998</v>
      </c>
      <c r="E52" s="20"/>
      <c r="F52" s="28">
        <v>0</v>
      </c>
      <c r="G52" s="20"/>
      <c r="H52" s="28">
        <v>0</v>
      </c>
      <c r="I52" s="21"/>
      <c r="J52" s="25">
        <f t="shared" si="3"/>
        <v>30427.815599999998</v>
      </c>
      <c r="K52" s="25"/>
      <c r="L52" s="34">
        <f t="shared" si="2"/>
        <v>1.5599999999999999E-2</v>
      </c>
    </row>
    <row r="53" spans="1:12" x14ac:dyDescent="0.2">
      <c r="A53" s="15"/>
      <c r="B53" s="44" t="s">
        <v>18</v>
      </c>
      <c r="C53" s="19"/>
      <c r="D53" s="20">
        <v>180048.79680899999</v>
      </c>
      <c r="E53" s="20"/>
      <c r="F53" s="28">
        <v>0</v>
      </c>
      <c r="G53" s="20"/>
      <c r="H53" s="28">
        <v>-2400</v>
      </c>
      <c r="I53" s="10" t="s">
        <v>33</v>
      </c>
      <c r="J53" s="25">
        <f t="shared" si="3"/>
        <v>177648.79680899999</v>
      </c>
      <c r="K53" s="25"/>
      <c r="L53" s="34">
        <f t="shared" si="2"/>
        <v>9.1078546901026958E-2</v>
      </c>
    </row>
    <row r="54" spans="1:12" x14ac:dyDescent="0.2">
      <c r="A54" s="15"/>
      <c r="B54" s="44" t="s">
        <v>19</v>
      </c>
      <c r="C54" s="19"/>
      <c r="D54" s="20">
        <v>60465.531000000003</v>
      </c>
      <c r="E54" s="20"/>
      <c r="F54" s="20">
        <v>0</v>
      </c>
      <c r="G54" s="20"/>
      <c r="H54" s="20">
        <v>0</v>
      </c>
      <c r="I54" s="21"/>
      <c r="J54" s="25">
        <f t="shared" si="3"/>
        <v>60465.531000000003</v>
      </c>
      <c r="K54" s="25"/>
      <c r="L54" s="34">
        <f t="shared" si="2"/>
        <v>3.1E-2</v>
      </c>
    </row>
    <row r="55" spans="1:12" x14ac:dyDescent="0.2">
      <c r="A55" s="15"/>
      <c r="B55" s="44" t="s">
        <v>20</v>
      </c>
      <c r="C55" s="19"/>
      <c r="D55" s="20">
        <v>29472.070110000001</v>
      </c>
      <c r="E55" s="20"/>
      <c r="F55" s="20">
        <v>0</v>
      </c>
      <c r="G55" s="20"/>
      <c r="H55" s="20">
        <v>0</v>
      </c>
      <c r="I55" s="21"/>
      <c r="J55" s="25">
        <f t="shared" si="3"/>
        <v>29472.070110000001</v>
      </c>
      <c r="K55" s="25"/>
      <c r="L55" s="34">
        <f t="shared" si="2"/>
        <v>1.511E-2</v>
      </c>
    </row>
    <row r="56" spans="1:12" x14ac:dyDescent="0.2">
      <c r="A56" s="15"/>
      <c r="B56" s="44" t="s">
        <v>38</v>
      </c>
      <c r="C56" s="19"/>
      <c r="D56" s="47">
        <v>0</v>
      </c>
      <c r="E56" s="20"/>
      <c r="F56" s="48">
        <f>-D56</f>
        <v>0</v>
      </c>
      <c r="G56" s="20"/>
      <c r="H56" s="48">
        <v>-107277.55500000001</v>
      </c>
      <c r="I56" s="21" t="s">
        <v>41</v>
      </c>
      <c r="J56" s="49">
        <f t="shared" si="3"/>
        <v>-107277.55500000001</v>
      </c>
      <c r="K56" s="25"/>
      <c r="L56" s="39">
        <f t="shared" si="2"/>
        <v>-5.5000000000000007E-2</v>
      </c>
    </row>
    <row r="57" spans="1:12" ht="15.75" thickBot="1" x14ac:dyDescent="0.4">
      <c r="A57" s="15" t="s">
        <v>64</v>
      </c>
      <c r="B57" s="15"/>
      <c r="C57" s="18"/>
      <c r="D57" s="50">
        <f>SUM(D28:D56)</f>
        <v>1983306.4763189997</v>
      </c>
      <c r="E57" s="22"/>
      <c r="F57" s="50">
        <f>SUM(F28:F56)</f>
        <v>-348554.52869999997</v>
      </c>
      <c r="G57" s="22"/>
      <c r="H57" s="50">
        <f>SUM(H28:H56)</f>
        <v>-192247.3345</v>
      </c>
      <c r="I57" s="29"/>
      <c r="J57" s="50">
        <f>SUM(J28:J56)</f>
        <v>1442504.6131189999</v>
      </c>
      <c r="K57" s="27"/>
      <c r="L57" s="37">
        <f>J57/F13</f>
        <v>0.73955594645632061</v>
      </c>
    </row>
    <row r="58" spans="1:12" ht="9.75" customHeight="1" thickTop="1" x14ac:dyDescent="0.2">
      <c r="A58" s="15"/>
      <c r="B58" s="15"/>
      <c r="C58" s="18"/>
      <c r="D58" s="20"/>
      <c r="E58" s="20"/>
      <c r="F58" s="20"/>
      <c r="G58" s="20"/>
      <c r="H58" s="20"/>
      <c r="I58" s="21"/>
      <c r="J58" s="20"/>
      <c r="K58" s="20"/>
    </row>
    <row r="59" spans="1:12" ht="15.75" thickBot="1" x14ac:dyDescent="0.4">
      <c r="A59" s="15" t="s">
        <v>70</v>
      </c>
      <c r="B59" s="15"/>
      <c r="C59" s="18"/>
      <c r="D59" s="51">
        <f>D57+D26</f>
        <v>3059592.928119</v>
      </c>
      <c r="E59" s="22"/>
      <c r="F59" s="51">
        <f>F57+F26</f>
        <v>-348554.52869999997</v>
      </c>
      <c r="G59" s="22"/>
      <c r="H59" s="51">
        <f>H57+H26</f>
        <v>-221607.3345</v>
      </c>
      <c r="I59" s="29"/>
      <c r="J59" s="51">
        <f>J57+J26</f>
        <v>2489431.064919</v>
      </c>
      <c r="K59" s="27"/>
      <c r="L59" s="55">
        <f>J59/F13</f>
        <v>1.2763034035455507</v>
      </c>
    </row>
    <row r="60" spans="1:12" ht="9.75" customHeight="1" thickTop="1" x14ac:dyDescent="0.2">
      <c r="A60" s="15"/>
      <c r="B60" s="15"/>
      <c r="C60" s="18"/>
      <c r="D60" s="20"/>
      <c r="E60" s="20"/>
      <c r="F60" s="20"/>
      <c r="G60" s="20"/>
      <c r="H60" s="20"/>
      <c r="I60" s="21"/>
      <c r="J60" s="20"/>
      <c r="K60" s="20"/>
    </row>
    <row r="61" spans="1:12" ht="9.75" customHeight="1" x14ac:dyDescent="0.2">
      <c r="A61" s="15"/>
      <c r="B61" s="15"/>
      <c r="C61" s="18"/>
      <c r="D61" s="20"/>
      <c r="E61" s="20"/>
      <c r="F61" s="20"/>
      <c r="G61" s="20"/>
      <c r="H61" s="20"/>
      <c r="I61" s="21"/>
      <c r="J61" s="20"/>
      <c r="K61" s="20"/>
    </row>
    <row r="62" spans="1:12" x14ac:dyDescent="0.2">
      <c r="A62" s="38" t="s">
        <v>77</v>
      </c>
      <c r="B62" s="15"/>
      <c r="C62" s="19"/>
      <c r="D62" s="19"/>
      <c r="E62" s="19"/>
      <c r="F62" s="19"/>
      <c r="G62" s="19"/>
      <c r="H62" s="19"/>
      <c r="I62" s="10"/>
      <c r="J62" s="19"/>
      <c r="K62" s="19"/>
    </row>
    <row r="63" spans="1:12" ht="16.5" customHeight="1" x14ac:dyDescent="0.2">
      <c r="A63" s="31" t="s">
        <v>22</v>
      </c>
      <c r="B63" s="56" t="s">
        <v>76</v>
      </c>
      <c r="C63" s="19"/>
      <c r="D63" s="19"/>
      <c r="E63" s="19"/>
      <c r="F63" s="19"/>
      <c r="G63" s="19"/>
      <c r="H63" s="19"/>
      <c r="I63" s="10"/>
      <c r="J63" s="19"/>
      <c r="K63" s="19"/>
    </row>
    <row r="64" spans="1:12" x14ac:dyDescent="0.2">
      <c r="A64" s="31" t="s">
        <v>23</v>
      </c>
      <c r="B64" s="56" t="s">
        <v>84</v>
      </c>
      <c r="C64" s="19"/>
      <c r="D64" s="19"/>
      <c r="E64" s="19"/>
      <c r="F64" s="19"/>
      <c r="G64" s="19"/>
      <c r="H64" s="19"/>
      <c r="I64" s="10"/>
      <c r="J64" s="19"/>
      <c r="K64" s="19"/>
    </row>
    <row r="65" spans="1:11" x14ac:dyDescent="0.2">
      <c r="A65" s="31" t="s">
        <v>24</v>
      </c>
      <c r="B65" s="56" t="s">
        <v>60</v>
      </c>
      <c r="C65" s="19"/>
      <c r="D65" s="19"/>
      <c r="E65" s="19"/>
      <c r="F65" s="19"/>
      <c r="G65" s="19"/>
      <c r="H65" s="19"/>
      <c r="I65" s="10"/>
      <c r="J65" s="19"/>
      <c r="K65" s="19"/>
    </row>
    <row r="66" spans="1:11" x14ac:dyDescent="0.2">
      <c r="A66" s="31" t="s">
        <v>25</v>
      </c>
      <c r="B66" s="56" t="s">
        <v>78</v>
      </c>
      <c r="C66" s="19"/>
      <c r="D66" s="19"/>
      <c r="E66" s="19"/>
      <c r="F66" s="19"/>
      <c r="G66" s="19"/>
      <c r="H66" s="19"/>
      <c r="I66" s="10"/>
      <c r="J66" s="19"/>
      <c r="K66" s="19"/>
    </row>
    <row r="67" spans="1:11" x14ac:dyDescent="0.2">
      <c r="A67" s="31" t="s">
        <v>26</v>
      </c>
      <c r="B67" s="56" t="s">
        <v>75</v>
      </c>
      <c r="C67" s="19"/>
      <c r="D67" s="19"/>
      <c r="E67" s="19"/>
      <c r="F67" s="19"/>
      <c r="G67" s="19"/>
      <c r="H67" s="19"/>
      <c r="I67" s="10"/>
      <c r="J67" s="19"/>
      <c r="K67" s="19"/>
    </row>
    <row r="68" spans="1:11" x14ac:dyDescent="0.2">
      <c r="A68" s="31" t="s">
        <v>27</v>
      </c>
      <c r="B68" s="56" t="s">
        <v>73</v>
      </c>
      <c r="C68" s="19"/>
      <c r="D68" s="19"/>
      <c r="E68" s="19"/>
      <c r="F68" s="19"/>
      <c r="G68" s="19"/>
      <c r="H68" s="19"/>
      <c r="I68" s="10"/>
      <c r="J68" s="19"/>
      <c r="K68" s="19"/>
    </row>
    <row r="69" spans="1:11" x14ac:dyDescent="0.2">
      <c r="A69" s="31" t="s">
        <v>28</v>
      </c>
      <c r="B69" s="56" t="s">
        <v>79</v>
      </c>
      <c r="C69" s="19"/>
      <c r="D69" s="19"/>
      <c r="E69" s="19"/>
      <c r="F69" s="19"/>
      <c r="G69" s="19"/>
      <c r="H69" s="19"/>
      <c r="I69" s="10"/>
      <c r="J69" s="19"/>
      <c r="K69" s="19"/>
    </row>
    <row r="70" spans="1:11" x14ac:dyDescent="0.2">
      <c r="A70" s="31" t="s">
        <v>29</v>
      </c>
      <c r="B70" s="56" t="s">
        <v>61</v>
      </c>
      <c r="C70" s="19"/>
      <c r="D70" s="19"/>
      <c r="E70" s="19"/>
      <c r="F70" s="19"/>
      <c r="G70" s="19"/>
      <c r="H70" s="19"/>
      <c r="I70" s="10"/>
      <c r="J70" s="19"/>
      <c r="K70" s="19"/>
    </row>
    <row r="71" spans="1:11" x14ac:dyDescent="0.2">
      <c r="A71" s="31" t="s">
        <v>30</v>
      </c>
      <c r="B71" s="56" t="s">
        <v>62</v>
      </c>
      <c r="C71" s="19"/>
      <c r="D71" s="19"/>
      <c r="E71" s="19"/>
      <c r="F71" s="19"/>
      <c r="G71" s="19"/>
      <c r="H71" s="19"/>
      <c r="I71" s="10"/>
      <c r="J71" s="19"/>
      <c r="K71" s="19"/>
    </row>
    <row r="72" spans="1:11" x14ac:dyDescent="0.2">
      <c r="A72" s="31" t="s">
        <v>31</v>
      </c>
      <c r="B72" s="56" t="s">
        <v>80</v>
      </c>
      <c r="C72" s="19"/>
      <c r="D72" s="19"/>
      <c r="E72" s="19"/>
      <c r="F72" s="19"/>
      <c r="G72" s="19"/>
      <c r="H72" s="19"/>
      <c r="I72" s="10"/>
      <c r="J72" s="19"/>
      <c r="K72" s="19"/>
    </row>
    <row r="73" spans="1:11" x14ac:dyDescent="0.2">
      <c r="A73" s="31" t="s">
        <v>32</v>
      </c>
      <c r="B73" s="56" t="s">
        <v>81</v>
      </c>
      <c r="C73" s="19"/>
      <c r="D73" s="19"/>
      <c r="E73" s="19"/>
      <c r="F73" s="19"/>
      <c r="G73" s="19"/>
      <c r="H73" s="19"/>
      <c r="I73" s="10"/>
      <c r="J73" s="19"/>
      <c r="K73" s="19"/>
    </row>
    <row r="74" spans="1:11" x14ac:dyDescent="0.2">
      <c r="A74" s="31" t="s">
        <v>33</v>
      </c>
      <c r="B74" s="56" t="s">
        <v>82</v>
      </c>
      <c r="C74" s="19"/>
      <c r="D74" s="19"/>
      <c r="E74" s="19"/>
      <c r="F74" s="19"/>
      <c r="G74" s="19"/>
      <c r="H74" s="19"/>
      <c r="I74" s="10"/>
      <c r="J74" s="19"/>
      <c r="K74" s="19"/>
    </row>
    <row r="75" spans="1:11" x14ac:dyDescent="0.2">
      <c r="A75" s="31" t="s">
        <v>41</v>
      </c>
      <c r="B75" s="56" t="s">
        <v>83</v>
      </c>
      <c r="C75" s="19"/>
      <c r="D75" s="19"/>
      <c r="E75" s="19"/>
      <c r="F75" s="19"/>
      <c r="G75" s="19"/>
      <c r="H75" s="19"/>
      <c r="I75" s="10"/>
      <c r="J75" s="19"/>
      <c r="K75" s="19"/>
    </row>
    <row r="76" spans="1:11" x14ac:dyDescent="0.2">
      <c r="A76" s="31"/>
      <c r="B76" s="31"/>
      <c r="C76" s="19"/>
      <c r="D76" s="19"/>
      <c r="E76" s="19"/>
      <c r="F76" s="19"/>
      <c r="G76" s="19"/>
      <c r="H76" s="19"/>
      <c r="I76" s="10"/>
      <c r="J76" s="19"/>
      <c r="K76" s="19"/>
    </row>
    <row r="77" spans="1:11" x14ac:dyDescent="0.2">
      <c r="I77" s="2"/>
    </row>
    <row r="78" spans="1:11" x14ac:dyDescent="0.2">
      <c r="I78" s="2"/>
    </row>
    <row r="79" spans="1:11" x14ac:dyDescent="0.2">
      <c r="I79" s="2"/>
    </row>
  </sheetData>
  <phoneticPr fontId="0" type="noConversion"/>
  <printOptions horizontalCentered="1"/>
  <pageMargins left="0.17" right="0.17" top="0.17" bottom="0.17" header="0.17" footer="0.17"/>
  <pageSetup scale="78" firstPageNumber="2" orientation="portrait" useFirstPageNumber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6a978725-5a88-4cdf-a27e-fd2564ea02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51B99AE433749A441E746BA5A567F" ma:contentTypeVersion="1" ma:contentTypeDescription="Create a new document." ma:contentTypeScope="" ma:versionID="fd7c50f598c7f0947d8325d3c36c93f7">
  <xsd:schema xmlns:xsd="http://www.w3.org/2001/XMLSchema" xmlns:xs="http://www.w3.org/2001/XMLSchema" xmlns:p="http://schemas.microsoft.com/office/2006/metadata/properties" xmlns:ns2="6a978725-5a88-4cdf-a27e-fd2564ea02c0" targetNamespace="http://schemas.microsoft.com/office/2006/metadata/properties" ma:root="true" ma:fieldsID="05d4ff4a68f2ab3f439c33cae1ed4933" ns2:_="">
    <xsd:import namespace="6a978725-5a88-4cdf-a27e-fd2564ea02c0"/>
    <xsd:element name="properties">
      <xsd:complexType>
        <xsd:sequence>
          <xsd:element name="documentManagement">
            <xsd:complexType>
              <xsd:all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78725-5a88-4cdf-a27e-fd2564ea02c0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9C9B7-5FB1-4526-930D-FC8DC0E7D1C2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6a978725-5a88-4cdf-a27e-fd2564ea02c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2F79FD2-D0A0-4666-98C6-6D33B91C24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81C4C2-BF38-4E0F-854C-6A2928A28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78725-5a88-4cdf-a27e-fd2564ea0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3F8016-BB9A-4332-B78B-C7A97DC0526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5-5</vt:lpstr>
      <vt:lpstr>'Table 5-5'!Print_Titles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AASHTO GUIDE Chapter 5 Overhead Schedule - Example 1 (Excel format)</dc:title>
  <dc:creator>Department of Transportation</dc:creator>
  <cp:lastModifiedBy>Seung Lee</cp:lastModifiedBy>
  <cp:lastPrinted>2011-09-12T12:20:06Z</cp:lastPrinted>
  <dcterms:created xsi:type="dcterms:W3CDTF">1997-12-11T22:49:40Z</dcterms:created>
  <dcterms:modified xsi:type="dcterms:W3CDTF">2023-08-30T18:31:42Z</dcterms:modified>
</cp:coreProperties>
</file>