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art.domain\Group\Planning_and_Budget\Planning\2 Access\15 RR projects\SR2B Grant Program\3 Working Documents\00 Agreement\"/>
    </mc:Choice>
  </mc:AlternateContent>
  <bookViews>
    <workbookView xWindow="42645" yWindow="465" windowWidth="36765" windowHeight="19515"/>
  </bookViews>
  <sheets>
    <sheet name="Invoice" sheetId="26" r:id="rId1"/>
    <sheet name="Invoice Calc" sheetId="7" r:id="rId2"/>
    <sheet name="Project Sponsor Labor" sheetId="8" r:id="rId3"/>
    <sheet name="Project Sponsor Costs" sheetId="16" r:id="rId4"/>
    <sheet name="Funding split" sheetId="27" r:id="rId5"/>
    <sheet name="Small Business " sheetId="28" r:id="rId6"/>
  </sheets>
  <definedNames>
    <definedName name="amt">#REF!</definedName>
    <definedName name="BALANCE">'Invoice Calc'!$F$25</definedName>
    <definedName name="BSIWhichPageSetup" hidden="1">1</definedName>
    <definedName name="BSIWhichPageSetup_0" hidden="1">"0þ"</definedName>
    <definedName name="caddate">#REF!</definedName>
    <definedName name="consultant">'Project Sponsor Labor'!$A$1</definedName>
    <definedName name="contno">#REF!</definedName>
    <definedName name="FEEBAL">'Invoice Calc'!#REF!</definedName>
    <definedName name="FIXFEE">'Invoice Calc'!#REF!</definedName>
    <definedName name="invdate">#REF!</definedName>
    <definedName name="invno">#REF!</definedName>
    <definedName name="INVOICE">'Invoice Calc'!$G$24</definedName>
    <definedName name="month">#REF!</definedName>
    <definedName name="pm">#REF!</definedName>
    <definedName name="_xlnm.Print_Area" localSheetId="1">'Invoice Calc'!$A$1:$J$28</definedName>
    <definedName name="_xlnm.Print_Area" localSheetId="2">'Project Sponsor Labor'!$A$1:$J$22</definedName>
    <definedName name="proj">#REF!</definedName>
    <definedName name="projno">#REF!</definedName>
    <definedName name="wscope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7" l="1"/>
  <c r="H24" i="7"/>
  <c r="I24" i="7"/>
  <c r="I21" i="7"/>
  <c r="H21" i="7"/>
  <c r="G21" i="7"/>
  <c r="F21" i="7"/>
  <c r="F17" i="7"/>
  <c r="G17" i="7"/>
  <c r="H17" i="7"/>
  <c r="I17" i="7"/>
  <c r="G16" i="7"/>
  <c r="H16" i="7"/>
  <c r="I16" i="7"/>
  <c r="J17" i="7"/>
  <c r="B17" i="7"/>
  <c r="B16" i="7"/>
  <c r="H3" i="28"/>
  <c r="H2" i="28"/>
  <c r="H1" i="28"/>
  <c r="F3" i="27"/>
  <c r="F2" i="27"/>
  <c r="F1" i="27"/>
  <c r="J3" i="16"/>
  <c r="J2" i="16"/>
  <c r="J1" i="16"/>
  <c r="I3" i="8"/>
  <c r="I2" i="8"/>
  <c r="I1" i="8"/>
  <c r="I3" i="7"/>
  <c r="I2" i="7"/>
  <c r="I1" i="7"/>
  <c r="F16" i="7"/>
  <c r="C23" i="26" l="1"/>
  <c r="D8" i="7" l="1"/>
  <c r="C8" i="7"/>
  <c r="F12" i="28"/>
  <c r="F11" i="28"/>
  <c r="F10" i="28"/>
  <c r="F9" i="28"/>
  <c r="K8" i="16" l="1"/>
  <c r="E25" i="28" l="1"/>
  <c r="E24" i="28"/>
  <c r="F22" i="28"/>
  <c r="E22" i="28"/>
  <c r="D22" i="28"/>
  <c r="C22" i="28"/>
  <c r="G10" i="28" l="1"/>
  <c r="G12" i="28"/>
  <c r="H12" i="28"/>
  <c r="H10" i="28"/>
  <c r="I11" i="28"/>
  <c r="I9" i="28"/>
  <c r="I22" i="28" s="1"/>
  <c r="F24" i="28"/>
  <c r="F25" i="28"/>
  <c r="H22" i="28" l="1"/>
  <c r="G22" i="28"/>
  <c r="F8" i="27"/>
  <c r="F9" i="27"/>
  <c r="F7" i="27"/>
  <c r="C10" i="27"/>
  <c r="D10" i="27"/>
  <c r="E10" i="27"/>
  <c r="B10" i="27"/>
  <c r="F10" i="27" l="1"/>
  <c r="H18" i="16"/>
  <c r="I18" i="16"/>
  <c r="J18" i="16"/>
  <c r="K7" i="16"/>
  <c r="K18" i="16" s="1"/>
  <c r="I9" i="8" l="1"/>
  <c r="I10" i="8"/>
  <c r="I11" i="8"/>
  <c r="I12" i="8"/>
  <c r="I13" i="8"/>
  <c r="I14" i="8"/>
  <c r="I15" i="8"/>
  <c r="I16" i="8"/>
  <c r="I17" i="8"/>
  <c r="I8" i="8"/>
  <c r="E8" i="7" s="1"/>
  <c r="F9" i="8"/>
  <c r="H9" i="8"/>
  <c r="J9" i="8" s="1"/>
  <c r="F10" i="8"/>
  <c r="H10" i="8"/>
  <c r="J10" i="8" s="1"/>
  <c r="F11" i="8"/>
  <c r="H11" i="8"/>
  <c r="J11" i="8" s="1"/>
  <c r="F12" i="8"/>
  <c r="H12" i="8"/>
  <c r="J12" i="8" s="1"/>
  <c r="F13" i="8"/>
  <c r="H13" i="8"/>
  <c r="J13" i="8" s="1"/>
  <c r="F14" i="8"/>
  <c r="H14" i="8"/>
  <c r="J14" i="8" s="1"/>
  <c r="F15" i="8"/>
  <c r="H15" i="8"/>
  <c r="J15" i="8" s="1"/>
  <c r="F16" i="8"/>
  <c r="H16" i="8"/>
  <c r="J16" i="8" s="1"/>
  <c r="F17" i="8"/>
  <c r="H17" i="8"/>
  <c r="J17" i="8" s="1"/>
  <c r="H8" i="8"/>
  <c r="F8" i="8"/>
  <c r="J8" i="8" s="1"/>
  <c r="J7" i="8"/>
  <c r="G18" i="8"/>
  <c r="H7" i="8"/>
  <c r="I20" i="7"/>
  <c r="J20" i="7" s="1"/>
  <c r="J16" i="7"/>
  <c r="I15" i="7"/>
  <c r="J15" i="7" s="1"/>
  <c r="I7" i="7"/>
  <c r="J7" i="7" s="1"/>
  <c r="H14" i="7"/>
  <c r="F14" i="7"/>
  <c r="I9" i="7"/>
  <c r="J9" i="7" s="1"/>
  <c r="I8" i="7"/>
  <c r="I22" i="7"/>
  <c r="I18" i="8" l="1"/>
  <c r="J18" i="8"/>
  <c r="H18" i="8"/>
  <c r="J8" i="7"/>
  <c r="I10" i="7" l="1"/>
  <c r="J10" i="7" s="1"/>
  <c r="I11" i="7"/>
  <c r="J11" i="7" s="1"/>
  <c r="I12" i="7"/>
  <c r="J12" i="7" s="1"/>
  <c r="F13" i="7"/>
  <c r="G13" i="7"/>
  <c r="H13" i="7"/>
  <c r="I13" i="7" l="1"/>
  <c r="J13" i="7" s="1"/>
  <c r="F24" i="7"/>
  <c r="J31" i="26" s="1"/>
  <c r="F7" i="8" l="1"/>
  <c r="E18" i="8"/>
  <c r="F18" i="8" l="1"/>
  <c r="G6" i="7" s="1"/>
  <c r="G14" i="7" s="1"/>
  <c r="J33" i="26"/>
  <c r="I6" i="7" l="1"/>
  <c r="I14" i="7" s="1"/>
  <c r="J6" i="7" l="1"/>
  <c r="J14" i="7"/>
  <c r="J21" i="7"/>
  <c r="J24" i="7" l="1"/>
  <c r="L23" i="26" l="1"/>
  <c r="L27" i="26" s="1"/>
  <c r="J32" i="26" s="1"/>
  <c r="J34" i="26" s="1"/>
  <c r="F25" i="7" l="1"/>
</calcChain>
</file>

<file path=xl/sharedStrings.xml><?xml version="1.0" encoding="utf-8"?>
<sst xmlns="http://schemas.openxmlformats.org/spreadsheetml/2006/main" count="140" uniqueCount="104">
  <si>
    <t>Invoice No.</t>
  </si>
  <si>
    <t>Project Manager</t>
  </si>
  <si>
    <t>Date</t>
  </si>
  <si>
    <t>TOTAL AMOUNT DUE THIS INVOICE</t>
  </si>
  <si>
    <t>Amount Remaining</t>
  </si>
  <si>
    <t>Budget</t>
  </si>
  <si>
    <t>Amount This Period</t>
  </si>
  <si>
    <t>Previously Billed</t>
  </si>
  <si>
    <t>Amount To Date</t>
  </si>
  <si>
    <t>% Expended</t>
  </si>
  <si>
    <t>Hours to Date</t>
  </si>
  <si>
    <t>Labor</t>
  </si>
  <si>
    <t>Current</t>
  </si>
  <si>
    <t>Previous</t>
  </si>
  <si>
    <t>To Date</t>
  </si>
  <si>
    <t>Total Labor</t>
  </si>
  <si>
    <t>Hours</t>
  </si>
  <si>
    <t>Rate/Hour</t>
  </si>
  <si>
    <t>Amount</t>
  </si>
  <si>
    <t>TOTAL LABOR</t>
  </si>
  <si>
    <t>Total Amount Due</t>
  </si>
  <si>
    <t>T. Sheldon</t>
  </si>
  <si>
    <t>Office Engineer</t>
  </si>
  <si>
    <t>1- 1</t>
  </si>
  <si>
    <t xml:space="preserve">  Billed Line Items (against Purchase Order Line-Sch, Item/Description</t>
  </si>
  <si>
    <t>Net 30</t>
  </si>
  <si>
    <t>Terms:</t>
  </si>
  <si>
    <t xml:space="preserve">Services for the Period From:  </t>
  </si>
  <si>
    <t>Purchase Order No:</t>
  </si>
  <si>
    <t>Contact Person:</t>
  </si>
  <si>
    <t>Oakland,  CA 94612</t>
  </si>
  <si>
    <t>300 Lakeside Drive, 22nd Floor</t>
  </si>
  <si>
    <t>Accounts Payable Department - LKS22</t>
  </si>
  <si>
    <t>San Francisco Bay Area Rapid Transit</t>
  </si>
  <si>
    <t xml:space="preserve">Send To:  </t>
  </si>
  <si>
    <t>Invoice  Date</t>
  </si>
  <si>
    <t>Contact Name</t>
  </si>
  <si>
    <t>INVOICE DETAIL ATTACHMENT</t>
  </si>
  <si>
    <t>Date:</t>
  </si>
  <si>
    <t>Remaining Balance</t>
  </si>
  <si>
    <t>Total Other Direct Cost</t>
  </si>
  <si>
    <t>George Smith</t>
  </si>
  <si>
    <t>BILLING SUMMARY:</t>
  </si>
  <si>
    <t>Signature</t>
  </si>
  <si>
    <t>Total Work Plan Budget</t>
  </si>
  <si>
    <t>Total Billed This Period</t>
  </si>
  <si>
    <t>Previously Billed Amount</t>
  </si>
  <si>
    <t>Project No:</t>
  </si>
  <si>
    <t xml:space="preserve">Phone Number </t>
  </si>
  <si>
    <t>Project Sponsor email</t>
  </si>
  <si>
    <t>xx/xx/xxxx</t>
  </si>
  <si>
    <t>xxxxxxxxxx</t>
  </si>
  <si>
    <t xml:space="preserve">Project Title: </t>
  </si>
  <si>
    <t>Safe Routes to BART Grant Invoice Sample</t>
  </si>
  <si>
    <t>(Name), Project Manager</t>
  </si>
  <si>
    <t>Audrey Tam (Atam@bart.gov)</t>
  </si>
  <si>
    <t>We hereby certify that the funds requested by LOCAL AGENCY are to reimburse LOCAL AGENCY for project costs already incurred and have not been included in a previous invoice request.</t>
  </si>
  <si>
    <t>xx/xx/xxxx -xx/xx/xxxx</t>
  </si>
  <si>
    <t>Vendor</t>
  </si>
  <si>
    <t>Brief Description of Cost</t>
  </si>
  <si>
    <t xml:space="preserve">Total Direct Costs </t>
  </si>
  <si>
    <r>
      <t xml:space="preserve">PROJECT SPONSOR DIRECT COSTS </t>
    </r>
    <r>
      <rPr>
        <sz val="9"/>
        <rFont val="Calibri"/>
        <family val="2"/>
        <scheme val="minor"/>
      </rPr>
      <t>(contracts, subcontracts, vendors, purchase orders, itemized costs, etc.)</t>
    </r>
  </si>
  <si>
    <t>NAME OF PROJECT SPONSOR</t>
  </si>
  <si>
    <t>ADDRESS OF PROJECT SPONSOR</t>
  </si>
  <si>
    <t>This Period</t>
  </si>
  <si>
    <t xml:space="preserve">xxxxxxxxx	</t>
  </si>
  <si>
    <t>Direct Costs</t>
  </si>
  <si>
    <t xml:space="preserve">Task </t>
  </si>
  <si>
    <t>Employee Name</t>
  </si>
  <si>
    <t>Title</t>
  </si>
  <si>
    <t>To-Date</t>
  </si>
  <si>
    <t>ABC</t>
  </si>
  <si>
    <t>TO-DATE</t>
  </si>
  <si>
    <t>PROJECT SPONSOR Funding Breakdown</t>
  </si>
  <si>
    <t>Project Funding Sources</t>
  </si>
  <si>
    <t>SR2B Grant</t>
  </si>
  <si>
    <t>Other funds (specify)</t>
  </si>
  <si>
    <t>Funding Total</t>
  </si>
  <si>
    <t>SBE PARTICIPATION</t>
  </si>
  <si>
    <t>Company Name</t>
  </si>
  <si>
    <t>SBE (Yes/No)</t>
  </si>
  <si>
    <t>Invoiced Amount
 This Period</t>
  </si>
  <si>
    <t>Invoiced Amount
 To Date</t>
  </si>
  <si>
    <t>Paid Amount This Period</t>
  </si>
  <si>
    <t>Paid Amount To Date</t>
  </si>
  <si>
    <t>SBE Participation
Paid This Period</t>
  </si>
  <si>
    <t>SBE Participation
Paid to Date</t>
  </si>
  <si>
    <t>Non-SBE% Participation Paid to Date</t>
  </si>
  <si>
    <t>No</t>
  </si>
  <si>
    <t>Yes</t>
  </si>
  <si>
    <t>TOTAL</t>
  </si>
  <si>
    <t>SBE Paid Total This Period:</t>
  </si>
  <si>
    <t>SBE Paid Inception to Date:</t>
  </si>
  <si>
    <t>Billing Period</t>
  </si>
  <si>
    <t>PROJECT SPONSOR DIRECT COSTS DETAIL ATTACHMENT</t>
  </si>
  <si>
    <t xml:space="preserve">Prime Contractor </t>
  </si>
  <si>
    <t>Sub Contractor 1</t>
  </si>
  <si>
    <t>Sub Contractor 2</t>
  </si>
  <si>
    <t>Sub Contractor 3</t>
  </si>
  <si>
    <t>XYZ</t>
  </si>
  <si>
    <t>Contractor, Sub Contractor Summary</t>
  </si>
  <si>
    <t>57RR101</t>
  </si>
  <si>
    <t>PROJECT SPONSOR LABOR ATTACHMENT</t>
  </si>
  <si>
    <t>Safe Routes to BART - Jurisdiction  - Project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</si>
</sst>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0&quot; Hrs.&quot;"/>
    <numFmt numFmtId="166" formatCode="_(* #,##0_);_(* \(#,##0\);_(* &quot;-&quot;??_);_(@_)"/>
    <numFmt numFmtId="167" formatCode="0.0&quot; Hrs.&quot;"/>
    <numFmt numFmtId="168" formatCode="0.0%"/>
  </numFmts>
  <fonts count="30" x14ac:knownFonts="1">
    <font>
      <sz val="12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i/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rgb="FF000000"/>
      <name val="Helv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50"/>
      </left>
      <right/>
      <top style="thin">
        <color indexed="50"/>
      </top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 style="thin">
        <color indexed="5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50"/>
      </left>
      <right style="thin">
        <color indexed="50"/>
      </right>
      <top/>
      <bottom style="thin">
        <color indexed="50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3" fillId="0" borderId="0"/>
  </cellStyleXfs>
  <cellXfs count="235">
    <xf numFmtId="0" fontId="0" fillId="0" borderId="0" xfId="0"/>
    <xf numFmtId="0" fontId="0" fillId="0" borderId="0" xfId="0" applyFill="1"/>
    <xf numFmtId="0" fontId="6" fillId="0" borderId="1" xfId="5" applyFont="1" applyBorder="1"/>
    <xf numFmtId="0" fontId="8" fillId="0" borderId="0" xfId="5" applyFont="1"/>
    <xf numFmtId="0" fontId="9" fillId="0" borderId="0" xfId="5" applyFont="1"/>
    <xf numFmtId="0" fontId="10" fillId="0" borderId="0" xfId="5" applyFont="1"/>
    <xf numFmtId="0" fontId="6" fillId="0" borderId="0" xfId="5" applyFont="1" applyBorder="1"/>
    <xf numFmtId="44" fontId="6" fillId="0" borderId="0" xfId="5" applyNumberFormat="1" applyFont="1" applyBorder="1" applyAlignment="1">
      <alignment horizontal="center"/>
    </xf>
    <xf numFmtId="0" fontId="6" fillId="0" borderId="0" xfId="5" applyFont="1" applyBorder="1" applyAlignment="1">
      <alignment horizontal="center"/>
    </xf>
    <xf numFmtId="0" fontId="9" fillId="0" borderId="1" xfId="5" applyFont="1" applyBorder="1" applyAlignment="1">
      <alignment horizontal="left"/>
    </xf>
    <xf numFmtId="0" fontId="9" fillId="0" borderId="2" xfId="5" applyFont="1" applyBorder="1" applyAlignment="1">
      <alignment horizontal="left"/>
    </xf>
    <xf numFmtId="0" fontId="9" fillId="0" borderId="3" xfId="5" applyFont="1" applyBorder="1" applyAlignment="1">
      <alignment horizontal="left"/>
    </xf>
    <xf numFmtId="0" fontId="6" fillId="0" borderId="1" xfId="5" applyFont="1" applyBorder="1" applyAlignment="1">
      <alignment horizontal="left"/>
    </xf>
    <xf numFmtId="0" fontId="6" fillId="0" borderId="2" xfId="5" applyFont="1" applyBorder="1" applyAlignment="1">
      <alignment horizontal="left"/>
    </xf>
    <xf numFmtId="0" fontId="6" fillId="0" borderId="3" xfId="5" applyFont="1" applyBorder="1" applyAlignment="1">
      <alignment horizontal="left"/>
    </xf>
    <xf numFmtId="0" fontId="8" fillId="0" borderId="0" xfId="5" applyFont="1" applyFill="1"/>
    <xf numFmtId="0" fontId="9" fillId="0" borderId="0" xfId="5" applyFont="1" applyFill="1"/>
    <xf numFmtId="0" fontId="6" fillId="0" borderId="1" xfId="5" applyFont="1" applyFill="1" applyBorder="1"/>
    <xf numFmtId="0" fontId="6" fillId="0" borderId="4" xfId="5" applyFont="1" applyFill="1" applyBorder="1"/>
    <xf numFmtId="44" fontId="16" fillId="4" borderId="11" xfId="4" applyNumberFormat="1" applyFont="1" applyFill="1" applyBorder="1" applyAlignment="1">
      <alignment horizontal="center" vertical="center" wrapText="1"/>
    </xf>
    <xf numFmtId="0" fontId="16" fillId="0" borderId="0" xfId="4" applyFont="1" applyAlignment="1">
      <alignment wrapText="1"/>
    </xf>
    <xf numFmtId="44" fontId="17" fillId="4" borderId="11" xfId="4" applyNumberFormat="1" applyFont="1" applyFill="1" applyBorder="1"/>
    <xf numFmtId="0" fontId="19" fillId="3" borderId="11" xfId="4" applyFont="1" applyFill="1" applyBorder="1" applyAlignment="1">
      <alignment vertical="center" wrapText="1"/>
    </xf>
    <xf numFmtId="0" fontId="18" fillId="3" borderId="11" xfId="4" applyFont="1" applyFill="1" applyBorder="1" applyAlignment="1">
      <alignment vertical="center" wrapText="1"/>
    </xf>
    <xf numFmtId="0" fontId="2" fillId="0" borderId="0" xfId="5" applyFont="1"/>
    <xf numFmtId="0" fontId="2" fillId="0" borderId="2" xfId="5" applyFont="1" applyBorder="1"/>
    <xf numFmtId="0" fontId="2" fillId="0" borderId="3" xfId="5" applyFont="1" applyBorder="1"/>
    <xf numFmtId="0" fontId="2" fillId="0" borderId="7" xfId="5" applyFont="1" applyBorder="1"/>
    <xf numFmtId="0" fontId="2" fillId="0" borderId="6" xfId="5" applyFont="1" applyBorder="1"/>
    <xf numFmtId="0" fontId="2" fillId="0" borderId="0" xfId="5" applyFont="1" applyFill="1"/>
    <xf numFmtId="0" fontId="2" fillId="0" borderId="2" xfId="5" applyFont="1" applyFill="1" applyBorder="1"/>
    <xf numFmtId="0" fontId="2" fillId="0" borderId="3" xfId="5" applyFont="1" applyFill="1" applyBorder="1"/>
    <xf numFmtId="0" fontId="2" fillId="0" borderId="0" xfId="5" applyFont="1" applyFill="1" applyBorder="1"/>
    <xf numFmtId="0" fontId="2" fillId="0" borderId="5" xfId="5" applyFont="1" applyFill="1" applyBorder="1"/>
    <xf numFmtId="0" fontId="2" fillId="0" borderId="7" xfId="5" applyFont="1" applyFill="1" applyBorder="1"/>
    <xf numFmtId="0" fontId="2" fillId="0" borderId="6" xfId="5" applyFont="1" applyFill="1" applyBorder="1"/>
    <xf numFmtId="0" fontId="2" fillId="0" borderId="8" xfId="5" applyFont="1" applyFill="1" applyBorder="1"/>
    <xf numFmtId="0" fontId="2" fillId="0" borderId="1" xfId="5" applyFont="1" applyBorder="1"/>
    <xf numFmtId="16" fontId="2" fillId="0" borderId="4" xfId="5" quotePrefix="1" applyNumberFormat="1" applyFont="1" applyBorder="1" applyAlignment="1">
      <alignment horizontal="center"/>
    </xf>
    <xf numFmtId="0" fontId="2" fillId="0" borderId="5" xfId="5" applyFont="1" applyBorder="1"/>
    <xf numFmtId="0" fontId="2" fillId="0" borderId="0" xfId="5" applyFont="1" applyBorder="1" applyAlignment="1">
      <alignment horizontal="left"/>
    </xf>
    <xf numFmtId="44" fontId="2" fillId="0" borderId="0" xfId="2" applyFont="1" applyBorder="1" applyAlignment="1">
      <alignment horizontal="left"/>
    </xf>
    <xf numFmtId="0" fontId="2" fillId="0" borderId="4" xfId="5" applyFont="1" applyBorder="1"/>
    <xf numFmtId="0" fontId="2" fillId="0" borderId="0" xfId="5" applyFont="1" applyBorder="1"/>
    <xf numFmtId="44" fontId="2" fillId="0" borderId="0" xfId="5" applyNumberFormat="1" applyFont="1" applyBorder="1" applyAlignment="1">
      <alignment horizontal="center"/>
    </xf>
    <xf numFmtId="0" fontId="2" fillId="0" borderId="0" xfId="5" applyFont="1" applyBorder="1" applyAlignment="1">
      <alignment horizontal="center"/>
    </xf>
    <xf numFmtId="0" fontId="2" fillId="0" borderId="8" xfId="5" applyFont="1" applyBorder="1"/>
    <xf numFmtId="0" fontId="2" fillId="0" borderId="0" xfId="5" applyFont="1" applyBorder="1" applyAlignment="1">
      <alignment horizontal="left" wrapText="1"/>
    </xf>
    <xf numFmtId="14" fontId="2" fillId="0" borderId="18" xfId="5" applyNumberFormat="1" applyFont="1" applyBorder="1" applyAlignment="1"/>
    <xf numFmtId="0" fontId="2" fillId="0" borderId="13" xfId="5" applyFont="1" applyBorder="1" applyAlignment="1"/>
    <xf numFmtId="0" fontId="2" fillId="0" borderId="0" xfId="5" applyFont="1" applyFill="1" applyBorder="1" applyAlignment="1"/>
    <xf numFmtId="0" fontId="17" fillId="0" borderId="18" xfId="0" applyFont="1" applyFill="1" applyBorder="1"/>
    <xf numFmtId="0" fontId="16" fillId="0" borderId="18" xfId="0" applyFont="1" applyFill="1" applyBorder="1"/>
    <xf numFmtId="0" fontId="20" fillId="0" borderId="0" xfId="0" applyFont="1"/>
    <xf numFmtId="0" fontId="16" fillId="0" borderId="19" xfId="0" applyFont="1" applyFill="1" applyBorder="1" applyAlignment="1">
      <alignment horizontal="left"/>
    </xf>
    <xf numFmtId="0" fontId="17" fillId="0" borderId="10" xfId="0" applyFont="1" applyFill="1" applyBorder="1"/>
    <xf numFmtId="0" fontId="16" fillId="0" borderId="10" xfId="0" applyFont="1" applyFill="1" applyBorder="1"/>
    <xf numFmtId="0" fontId="6" fillId="0" borderId="22" xfId="5" applyFont="1" applyFill="1" applyBorder="1" applyAlignment="1">
      <alignment horizontal="left"/>
    </xf>
    <xf numFmtId="0" fontId="6" fillId="0" borderId="0" xfId="5" applyFont="1" applyFill="1" applyBorder="1" applyAlignment="1">
      <alignment horizontal="left"/>
    </xf>
    <xf numFmtId="0" fontId="19" fillId="0" borderId="0" xfId="0" applyFont="1" applyFill="1"/>
    <xf numFmtId="0" fontId="18" fillId="0" borderId="0" xfId="0" applyFont="1" applyFill="1"/>
    <xf numFmtId="0" fontId="19" fillId="0" borderId="0" xfId="0" applyFont="1" applyFill="1" applyBorder="1" applyAlignment="1">
      <alignment horizontal="left" vertical="top"/>
    </xf>
    <xf numFmtId="0" fontId="18" fillId="0" borderId="0" xfId="0" quotePrefix="1" applyFont="1" applyFill="1" applyBorder="1" applyAlignment="1">
      <alignment horizontal="left" vertical="top"/>
    </xf>
    <xf numFmtId="0" fontId="18" fillId="0" borderId="0" xfId="0" applyFont="1" applyFill="1" applyBorder="1"/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quotePrefix="1" applyFont="1" applyFill="1" applyBorder="1" applyAlignment="1">
      <alignment horizontal="center" vertical="center" wrapText="1"/>
    </xf>
    <xf numFmtId="0" fontId="19" fillId="0" borderId="0" xfId="0" quotePrefix="1" applyFont="1" applyFill="1" applyBorder="1" applyAlignment="1">
      <alignment horizontal="center" vertical="center" wrapText="1"/>
    </xf>
    <xf numFmtId="44" fontId="18" fillId="0" borderId="4" xfId="2" applyFont="1" applyFill="1" applyBorder="1"/>
    <xf numFmtId="44" fontId="18" fillId="0" borderId="0" xfId="2" applyFont="1" applyFill="1" applyBorder="1"/>
    <xf numFmtId="44" fontId="18" fillId="0" borderId="0" xfId="2" quotePrefix="1" applyFont="1" applyFill="1" applyBorder="1" applyAlignment="1">
      <alignment horizontal="left"/>
    </xf>
    <xf numFmtId="9" fontId="18" fillId="0" borderId="5" xfId="3" quotePrefix="1" applyFont="1" applyFill="1" applyBorder="1" applyAlignment="1">
      <alignment horizontal="left"/>
    </xf>
    <xf numFmtId="9" fontId="18" fillId="0" borderId="0" xfId="3" quotePrefix="1" applyFont="1" applyFill="1" applyBorder="1" applyAlignment="1">
      <alignment horizontal="left"/>
    </xf>
    <xf numFmtId="0" fontId="21" fillId="0" borderId="0" xfId="0" applyFont="1" applyFill="1" applyBorder="1"/>
    <xf numFmtId="165" fontId="18" fillId="0" borderId="11" xfId="0" applyNumberFormat="1" applyFont="1" applyFill="1" applyBorder="1"/>
    <xf numFmtId="165" fontId="18" fillId="0" borderId="15" xfId="0" applyNumberFormat="1" applyFont="1" applyFill="1" applyBorder="1"/>
    <xf numFmtId="0" fontId="19" fillId="0" borderId="0" xfId="0" quotePrefix="1" applyFont="1" applyFill="1" applyBorder="1" applyAlignment="1">
      <alignment horizontal="left"/>
    </xf>
    <xf numFmtId="0" fontId="18" fillId="0" borderId="0" xfId="0" quotePrefix="1" applyFont="1" applyFill="1" applyBorder="1" applyAlignment="1">
      <alignment horizontal="left"/>
    </xf>
    <xf numFmtId="167" fontId="18" fillId="0" borderId="11" xfId="0" applyNumberFormat="1" applyFont="1" applyFill="1" applyBorder="1"/>
    <xf numFmtId="167" fontId="18" fillId="0" borderId="15" xfId="0" applyNumberFormat="1" applyFont="1" applyFill="1" applyBorder="1"/>
    <xf numFmtId="10" fontId="18" fillId="0" borderId="0" xfId="0" applyNumberFormat="1" applyFont="1" applyFill="1" applyBorder="1"/>
    <xf numFmtId="0" fontId="18" fillId="0" borderId="0" xfId="0" applyFont="1" applyFill="1" applyBorder="1" applyAlignment="1">
      <alignment horizontal="left"/>
    </xf>
    <xf numFmtId="165" fontId="18" fillId="0" borderId="0" xfId="0" applyNumberFormat="1" applyFont="1" applyFill="1" applyBorder="1"/>
    <xf numFmtId="9" fontId="18" fillId="0" borderId="5" xfId="3" applyFont="1" applyFill="1" applyBorder="1"/>
    <xf numFmtId="9" fontId="18" fillId="0" borderId="0" xfId="3" applyFont="1" applyFill="1" applyBorder="1"/>
    <xf numFmtId="0" fontId="16" fillId="2" borderId="0" xfId="0" quotePrefix="1" applyFont="1" applyFill="1" applyBorder="1" applyAlignment="1">
      <alignment horizontal="left"/>
    </xf>
    <xf numFmtId="0" fontId="18" fillId="2" borderId="0" xfId="0" quotePrefix="1" applyFont="1" applyFill="1" applyBorder="1" applyAlignment="1">
      <alignment horizontal="center"/>
    </xf>
    <xf numFmtId="44" fontId="18" fillId="2" borderId="4" xfId="2" applyFont="1" applyFill="1" applyBorder="1"/>
    <xf numFmtId="44" fontId="18" fillId="2" borderId="0" xfId="2" applyFont="1" applyFill="1" applyBorder="1"/>
    <xf numFmtId="9" fontId="18" fillId="2" borderId="5" xfId="3" applyFont="1" applyFill="1" applyBorder="1"/>
    <xf numFmtId="0" fontId="21" fillId="0" borderId="0" xfId="0" quotePrefix="1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18" fillId="2" borderId="0" xfId="0" quotePrefix="1" applyFont="1" applyFill="1" applyBorder="1" applyAlignment="1">
      <alignment horizontal="left"/>
    </xf>
    <xf numFmtId="0" fontId="18" fillId="0" borderId="0" xfId="0" quotePrefix="1" applyFont="1" applyFill="1" applyAlignment="1">
      <alignment horizontal="left"/>
    </xf>
    <xf numFmtId="0" fontId="19" fillId="2" borderId="0" xfId="0" quotePrefix="1" applyFont="1" applyFill="1" applyBorder="1" applyAlignment="1">
      <alignment horizontal="left"/>
    </xf>
    <xf numFmtId="43" fontId="18" fillId="2" borderId="0" xfId="0" applyNumberFormat="1" applyFont="1" applyFill="1" applyBorder="1"/>
    <xf numFmtId="44" fontId="19" fillId="2" borderId="8" xfId="2" applyFont="1" applyFill="1" applyBorder="1"/>
    <xf numFmtId="9" fontId="19" fillId="2" borderId="6" xfId="3" applyFont="1" applyFill="1" applyBorder="1" applyAlignment="1">
      <alignment horizontal="center"/>
    </xf>
    <xf numFmtId="9" fontId="19" fillId="0" borderId="0" xfId="3" applyFont="1" applyFill="1" applyBorder="1" applyAlignment="1">
      <alignment horizontal="center"/>
    </xf>
    <xf numFmtId="44" fontId="19" fillId="0" borderId="0" xfId="2" applyFont="1"/>
    <xf numFmtId="43" fontId="20" fillId="0" borderId="0" xfId="0" applyNumberFormat="1" applyFont="1"/>
    <xf numFmtId="7" fontId="20" fillId="0" borderId="0" xfId="0" applyNumberFormat="1" applyFont="1"/>
    <xf numFmtId="43" fontId="20" fillId="0" borderId="0" xfId="1" applyFont="1"/>
    <xf numFmtId="0" fontId="20" fillId="0" borderId="0" xfId="0" quotePrefix="1" applyFont="1" applyAlignment="1">
      <alignment horizontal="left"/>
    </xf>
    <xf numFmtId="164" fontId="20" fillId="0" borderId="0" xfId="0" applyNumberFormat="1" applyFont="1" applyFill="1" applyBorder="1"/>
    <xf numFmtId="0" fontId="20" fillId="0" borderId="0" xfId="0" applyFont="1" applyFill="1" applyBorder="1"/>
    <xf numFmtId="0" fontId="20" fillId="0" borderId="0" xfId="0" quotePrefix="1" applyFont="1" applyFill="1" applyAlignment="1">
      <alignment horizontal="left"/>
    </xf>
    <xf numFmtId="0" fontId="22" fillId="0" borderId="0" xfId="0" applyFont="1" applyFill="1"/>
    <xf numFmtId="0" fontId="20" fillId="0" borderId="0" xfId="0" applyFont="1" applyFill="1"/>
    <xf numFmtId="0" fontId="16" fillId="2" borderId="9" xfId="0" applyFont="1" applyFill="1" applyBorder="1" applyAlignment="1">
      <alignment horizontal="center"/>
    </xf>
    <xf numFmtId="43" fontId="20" fillId="0" borderId="0" xfId="1" applyFont="1" applyFill="1" applyBorder="1"/>
    <xf numFmtId="0" fontId="20" fillId="0" borderId="0" xfId="0" applyFont="1" applyFill="1" applyAlignment="1">
      <alignment horizontal="left"/>
    </xf>
    <xf numFmtId="43" fontId="20" fillId="0" borderId="0" xfId="0" applyNumberFormat="1" applyFont="1" applyFill="1"/>
    <xf numFmtId="0" fontId="16" fillId="2" borderId="0" xfId="0" applyFont="1" applyFill="1" applyAlignment="1">
      <alignment horizontal="left"/>
    </xf>
    <xf numFmtId="0" fontId="14" fillId="2" borderId="0" xfId="0" applyFont="1" applyFill="1"/>
    <xf numFmtId="44" fontId="14" fillId="2" borderId="0" xfId="2" applyFont="1" applyFill="1"/>
    <xf numFmtId="0" fontId="18" fillId="0" borderId="0" xfId="0" applyFont="1"/>
    <xf numFmtId="0" fontId="16" fillId="0" borderId="0" xfId="0" applyFont="1" applyFill="1" applyBorder="1"/>
    <xf numFmtId="0" fontId="17" fillId="0" borderId="0" xfId="0" quotePrefix="1" applyFont="1" applyFill="1" applyBorder="1" applyAlignment="1">
      <alignment horizontal="left"/>
    </xf>
    <xf numFmtId="0" fontId="17" fillId="0" borderId="0" xfId="0" applyFont="1" applyFill="1" applyBorder="1"/>
    <xf numFmtId="0" fontId="23" fillId="0" borderId="0" xfId="0" applyFont="1"/>
    <xf numFmtId="0" fontId="24" fillId="0" borderId="33" xfId="0" applyFont="1" applyBorder="1" applyAlignment="1">
      <alignment vertical="center" wrapText="1"/>
    </xf>
    <xf numFmtId="0" fontId="25" fillId="0" borderId="26" xfId="0" applyFont="1" applyBorder="1" applyAlignment="1">
      <alignment horizontal="right" vertical="center" wrapText="1"/>
    </xf>
    <xf numFmtId="0" fontId="24" fillId="0" borderId="28" xfId="0" applyFont="1" applyBorder="1" applyAlignment="1">
      <alignment vertical="center" wrapText="1"/>
    </xf>
    <xf numFmtId="0" fontId="25" fillId="0" borderId="28" xfId="0" applyFont="1" applyBorder="1" applyAlignment="1">
      <alignment horizontal="right" vertical="center" wrapText="1"/>
    </xf>
    <xf numFmtId="0" fontId="20" fillId="0" borderId="29" xfId="0" applyFont="1" applyBorder="1" applyAlignment="1">
      <alignment vertical="center" wrapText="1"/>
    </xf>
    <xf numFmtId="0" fontId="27" fillId="2" borderId="11" xfId="0" applyFont="1" applyFill="1" applyBorder="1" applyAlignment="1">
      <alignment horizontal="center" wrapText="1"/>
    </xf>
    <xf numFmtId="0" fontId="28" fillId="0" borderId="11" xfId="0" applyFont="1" applyFill="1" applyBorder="1"/>
    <xf numFmtId="0" fontId="16" fillId="0" borderId="35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2" fillId="0" borderId="36" xfId="5" applyFont="1" applyBorder="1" applyAlignment="1"/>
    <xf numFmtId="0" fontId="20" fillId="0" borderId="19" xfId="0" applyFont="1" applyBorder="1"/>
    <xf numFmtId="0" fontId="0" fillId="0" borderId="7" xfId="0" applyFill="1" applyBorder="1"/>
    <xf numFmtId="168" fontId="28" fillId="0" borderId="11" xfId="3" applyNumberFormat="1" applyFont="1" applyFill="1" applyBorder="1" applyAlignment="1">
      <alignment horizontal="center"/>
    </xf>
    <xf numFmtId="10" fontId="28" fillId="0" borderId="11" xfId="3" applyNumberFormat="1" applyFont="1" applyFill="1" applyBorder="1" applyAlignment="1">
      <alignment horizontal="center"/>
    </xf>
    <xf numFmtId="0" fontId="27" fillId="0" borderId="34" xfId="0" applyFont="1" applyFill="1" applyBorder="1"/>
    <xf numFmtId="0" fontId="28" fillId="0" borderId="34" xfId="0" applyFont="1" applyFill="1" applyBorder="1"/>
    <xf numFmtId="43" fontId="27" fillId="0" borderId="34" xfId="3" applyNumberFormat="1" applyFont="1" applyFill="1" applyBorder="1"/>
    <xf numFmtId="10" fontId="27" fillId="0" borderId="34" xfId="0" applyNumberFormat="1" applyFont="1" applyFill="1" applyBorder="1" applyAlignment="1">
      <alignment horizontal="center"/>
    </xf>
    <xf numFmtId="10" fontId="27" fillId="0" borderId="34" xfId="3" applyNumberFormat="1" applyFont="1" applyFill="1" applyBorder="1" applyAlignment="1">
      <alignment horizontal="center"/>
    </xf>
    <xf numFmtId="0" fontId="6" fillId="0" borderId="0" xfId="0" applyFont="1" applyFill="1"/>
    <xf numFmtId="43" fontId="0" fillId="0" borderId="0" xfId="3" applyNumberFormat="1" applyFont="1" applyFill="1"/>
    <xf numFmtId="10" fontId="0" fillId="0" borderId="0" xfId="3" applyNumberFormat="1" applyFont="1" applyFill="1"/>
    <xf numFmtId="168" fontId="0" fillId="0" borderId="0" xfId="0" applyNumberFormat="1" applyFill="1"/>
    <xf numFmtId="0" fontId="2" fillId="5" borderId="8" xfId="5" applyFont="1" applyFill="1" applyBorder="1" applyAlignment="1">
      <alignment horizontal="left"/>
    </xf>
    <xf numFmtId="0" fontId="2" fillId="5" borderId="7" xfId="5" applyFont="1" applyFill="1" applyBorder="1" applyAlignment="1">
      <alignment horizontal="left"/>
    </xf>
    <xf numFmtId="0" fontId="2" fillId="5" borderId="6" xfId="5" applyFont="1" applyFill="1" applyBorder="1" applyAlignment="1">
      <alignment horizontal="left"/>
    </xf>
    <xf numFmtId="0" fontId="2" fillId="5" borderId="8" xfId="5" quotePrefix="1" applyFont="1" applyFill="1" applyBorder="1"/>
    <xf numFmtId="0" fontId="2" fillId="5" borderId="7" xfId="5" applyFont="1" applyFill="1" applyBorder="1"/>
    <xf numFmtId="0" fontId="2" fillId="5" borderId="6" xfId="5" applyFont="1" applyFill="1" applyBorder="1"/>
    <xf numFmtId="0" fontId="2" fillId="5" borderId="2" xfId="5" applyFont="1" applyFill="1" applyBorder="1"/>
    <xf numFmtId="0" fontId="2" fillId="5" borderId="3" xfId="5" applyFont="1" applyFill="1" applyBorder="1"/>
    <xf numFmtId="166" fontId="16" fillId="2" borderId="37" xfId="1" applyNumberFormat="1" applyFont="1" applyFill="1" applyBorder="1" applyAlignment="1">
      <alignment horizontal="center"/>
    </xf>
    <xf numFmtId="0" fontId="17" fillId="5" borderId="11" xfId="0" applyFont="1" applyFill="1" applyBorder="1" applyAlignment="1">
      <alignment horizontal="left"/>
    </xf>
    <xf numFmtId="0" fontId="17" fillId="5" borderId="11" xfId="0" applyFont="1" applyFill="1" applyBorder="1"/>
    <xf numFmtId="44" fontId="17" fillId="5" borderId="11" xfId="2" applyFont="1" applyFill="1" applyBorder="1"/>
    <xf numFmtId="166" fontId="17" fillId="5" borderId="11" xfId="1" applyNumberFormat="1" applyFont="1" applyFill="1" applyBorder="1"/>
    <xf numFmtId="0" fontId="20" fillId="5" borderId="11" xfId="0" applyFont="1" applyFill="1" applyBorder="1" applyAlignment="1">
      <alignment horizontal="left"/>
    </xf>
    <xf numFmtId="44" fontId="20" fillId="5" borderId="11" xfId="2" applyFont="1" applyFill="1" applyBorder="1" applyAlignment="1">
      <alignment horizontal="left"/>
    </xf>
    <xf numFmtId="0" fontId="20" fillId="5" borderId="11" xfId="0" applyFont="1" applyFill="1" applyBorder="1"/>
    <xf numFmtId="0" fontId="20" fillId="5" borderId="11" xfId="0" quotePrefix="1" applyFont="1" applyFill="1" applyBorder="1" applyAlignment="1">
      <alignment horizontal="left"/>
    </xf>
    <xf numFmtId="44" fontId="20" fillId="5" borderId="11" xfId="2" applyFont="1" applyFill="1" applyBorder="1"/>
    <xf numFmtId="44" fontId="18" fillId="5" borderId="11" xfId="4" applyNumberFormat="1" applyFont="1" applyFill="1" applyBorder="1" applyAlignment="1">
      <alignment wrapText="1"/>
    </xf>
    <xf numFmtId="0" fontId="25" fillId="5" borderId="25" xfId="0" applyFont="1" applyFill="1" applyBorder="1" applyAlignment="1">
      <alignment vertical="center" wrapText="1"/>
    </xf>
    <xf numFmtId="0" fontId="25" fillId="5" borderId="31" xfId="0" applyFont="1" applyFill="1" applyBorder="1" applyAlignment="1">
      <alignment vertical="center" wrapText="1"/>
    </xf>
    <xf numFmtId="0" fontId="25" fillId="5" borderId="27" xfId="0" applyFont="1" applyFill="1" applyBorder="1" applyAlignment="1">
      <alignment vertical="center" wrapText="1"/>
    </xf>
    <xf numFmtId="0" fontId="25" fillId="5" borderId="32" xfId="0" applyFont="1" applyFill="1" applyBorder="1" applyAlignment="1">
      <alignment vertical="center" wrapText="1"/>
    </xf>
    <xf numFmtId="0" fontId="28" fillId="5" borderId="11" xfId="0" applyFont="1" applyFill="1" applyBorder="1"/>
    <xf numFmtId="0" fontId="28" fillId="5" borderId="11" xfId="0" applyFont="1" applyFill="1" applyBorder="1" applyAlignment="1">
      <alignment horizontal="center"/>
    </xf>
    <xf numFmtId="43" fontId="28" fillId="5" borderId="11" xfId="1" applyFont="1" applyFill="1" applyBorder="1"/>
    <xf numFmtId="0" fontId="27" fillId="5" borderId="11" xfId="0" applyFont="1" applyFill="1" applyBorder="1" applyAlignment="1">
      <alignment horizontal="center"/>
    </xf>
    <xf numFmtId="43" fontId="28" fillId="5" borderId="11" xfId="3" applyNumberFormat="1" applyFont="1" applyFill="1" applyBorder="1"/>
    <xf numFmtId="9" fontId="28" fillId="5" borderId="11" xfId="3" applyFont="1" applyFill="1" applyBorder="1"/>
    <xf numFmtId="14" fontId="2" fillId="0" borderId="13" xfId="5" applyNumberFormat="1" applyFont="1" applyBorder="1" applyAlignment="1"/>
    <xf numFmtId="0" fontId="2" fillId="0" borderId="36" xfId="5" applyFont="1" applyFill="1" applyBorder="1"/>
    <xf numFmtId="14" fontId="2" fillId="5" borderId="8" xfId="5" applyNumberFormat="1" applyFont="1" applyFill="1" applyBorder="1" applyAlignment="1">
      <alignment horizontal="left"/>
    </xf>
    <xf numFmtId="0" fontId="2" fillId="5" borderId="7" xfId="5" applyFont="1" applyFill="1" applyBorder="1" applyAlignment="1">
      <alignment horizontal="left"/>
    </xf>
    <xf numFmtId="0" fontId="2" fillId="5" borderId="6" xfId="5" applyFont="1" applyFill="1" applyBorder="1" applyAlignment="1">
      <alignment horizontal="left"/>
    </xf>
    <xf numFmtId="0" fontId="7" fillId="0" borderId="15" xfId="5" applyFont="1" applyBorder="1" applyAlignment="1">
      <alignment horizontal="left"/>
    </xf>
    <xf numFmtId="0" fontId="7" fillId="0" borderId="16" xfId="5" applyFont="1" applyBorder="1" applyAlignment="1">
      <alignment horizontal="left"/>
    </xf>
    <xf numFmtId="0" fontId="7" fillId="0" borderId="12" xfId="5" applyFont="1" applyBorder="1" applyAlignment="1">
      <alignment horizontal="left"/>
    </xf>
    <xf numFmtId="0" fontId="12" fillId="0" borderId="4" xfId="5" applyFont="1" applyBorder="1" applyAlignment="1">
      <alignment horizontal="center"/>
    </xf>
    <xf numFmtId="0" fontId="12" fillId="0" borderId="0" xfId="5" applyFont="1" applyBorder="1" applyAlignment="1">
      <alignment horizontal="center"/>
    </xf>
    <xf numFmtId="0" fontId="2" fillId="0" borderId="8" xfId="5" applyFont="1" applyFill="1" applyBorder="1" applyAlignment="1">
      <alignment horizontal="left"/>
    </xf>
    <xf numFmtId="0" fontId="2" fillId="0" borderId="7" xfId="5" applyFont="1" applyFill="1" applyBorder="1" applyAlignment="1">
      <alignment horizontal="left"/>
    </xf>
    <xf numFmtId="0" fontId="13" fillId="0" borderId="0" xfId="5" applyFont="1" applyAlignment="1">
      <alignment horizontal="center"/>
    </xf>
    <xf numFmtId="0" fontId="2" fillId="0" borderId="0" xfId="5" applyFont="1" applyFill="1" applyBorder="1" applyAlignment="1">
      <alignment horizontal="left" wrapText="1"/>
    </xf>
    <xf numFmtId="0" fontId="2" fillId="5" borderId="0" xfId="5" applyFont="1" applyFill="1" applyBorder="1" applyAlignment="1">
      <alignment horizontal="center"/>
    </xf>
    <xf numFmtId="0" fontId="2" fillId="5" borderId="7" xfId="5" applyFont="1" applyFill="1" applyBorder="1" applyAlignment="1">
      <alignment horizontal="center"/>
    </xf>
    <xf numFmtId="0" fontId="2" fillId="0" borderId="0" xfId="5" applyFont="1" applyBorder="1" applyAlignment="1">
      <alignment horizontal="left"/>
    </xf>
    <xf numFmtId="43" fontId="2" fillId="0" borderId="7" xfId="1" applyFont="1" applyBorder="1" applyAlignment="1">
      <alignment horizontal="center"/>
    </xf>
    <xf numFmtId="44" fontId="2" fillId="0" borderId="14" xfId="5" applyNumberFormat="1" applyFont="1" applyBorder="1" applyAlignment="1">
      <alignment horizontal="center"/>
    </xf>
    <xf numFmtId="0" fontId="2" fillId="0" borderId="14" xfId="5" applyFont="1" applyBorder="1" applyAlignment="1">
      <alignment horizontal="center"/>
    </xf>
    <xf numFmtId="0" fontId="2" fillId="0" borderId="0" xfId="5" applyFont="1" applyFill="1" applyBorder="1" applyAlignment="1">
      <alignment horizontal="left"/>
    </xf>
    <xf numFmtId="44" fontId="2" fillId="0" borderId="0" xfId="2" applyFont="1" applyFill="1" applyBorder="1" applyAlignment="1">
      <alignment horizontal="left"/>
    </xf>
    <xf numFmtId="44" fontId="2" fillId="0" borderId="0" xfId="2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0" fontId="2" fillId="0" borderId="7" xfId="5" applyFont="1" applyBorder="1" applyAlignment="1">
      <alignment horizontal="center"/>
    </xf>
    <xf numFmtId="44" fontId="6" fillId="0" borderId="14" xfId="5" applyNumberFormat="1" applyFont="1" applyBorder="1" applyAlignment="1">
      <alignment horizontal="center"/>
    </xf>
    <xf numFmtId="0" fontId="6" fillId="0" borderId="14" xfId="5" applyFont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6" fillId="0" borderId="10" xfId="5" applyFont="1" applyFill="1" applyBorder="1" applyAlignment="1">
      <alignment horizontal="left"/>
    </xf>
    <xf numFmtId="0" fontId="6" fillId="0" borderId="22" xfId="5" applyFont="1" applyFill="1" applyBorder="1" applyAlignment="1">
      <alignment horizontal="left"/>
    </xf>
    <xf numFmtId="0" fontId="16" fillId="0" borderId="17" xfId="0" applyFont="1" applyFill="1" applyBorder="1" applyAlignment="1">
      <alignment horizontal="left"/>
    </xf>
    <xf numFmtId="0" fontId="16" fillId="0" borderId="18" xfId="0" applyFont="1" applyFill="1" applyBorder="1" applyAlignment="1">
      <alignment horizontal="left"/>
    </xf>
    <xf numFmtId="0" fontId="16" fillId="0" borderId="0" xfId="0" applyFont="1" applyAlignment="1">
      <alignment horizontal="left"/>
    </xf>
    <xf numFmtId="0" fontId="16" fillId="2" borderId="0" xfId="0" quotePrefix="1" applyFont="1" applyFill="1" applyBorder="1" applyAlignment="1">
      <alignment horizontal="left"/>
    </xf>
    <xf numFmtId="0" fontId="18" fillId="0" borderId="0" xfId="0" applyFont="1" applyFill="1" applyBorder="1"/>
    <xf numFmtId="0" fontId="18" fillId="0" borderId="5" xfId="0" applyFont="1" applyFill="1" applyBorder="1"/>
    <xf numFmtId="0" fontId="16" fillId="2" borderId="20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17" fillId="5" borderId="15" xfId="4" applyFont="1" applyFill="1" applyBorder="1" applyProtection="1">
      <protection locked="0"/>
    </xf>
    <xf numFmtId="0" fontId="17" fillId="5" borderId="16" xfId="4" applyFont="1" applyFill="1" applyBorder="1" applyProtection="1">
      <protection locked="0"/>
    </xf>
    <xf numFmtId="0" fontId="17" fillId="5" borderId="12" xfId="4" applyFont="1" applyFill="1" applyBorder="1" applyProtection="1">
      <protection locked="0"/>
    </xf>
    <xf numFmtId="0" fontId="14" fillId="0" borderId="15" xfId="4" applyFont="1" applyBorder="1" applyAlignment="1">
      <alignment horizontal="left" vertical="center"/>
    </xf>
    <xf numFmtId="0" fontId="14" fillId="0" borderId="16" xfId="4" applyFont="1" applyBorder="1" applyAlignment="1">
      <alignment horizontal="left" vertical="center"/>
    </xf>
    <xf numFmtId="0" fontId="16" fillId="3" borderId="11" xfId="4" applyFont="1" applyFill="1" applyBorder="1" applyAlignment="1">
      <alignment horizontal="left" vertical="center" wrapText="1"/>
    </xf>
    <xf numFmtId="0" fontId="18" fillId="3" borderId="11" xfId="4" applyFont="1" applyFill="1" applyBorder="1" applyAlignment="1">
      <alignment vertical="center" wrapText="1"/>
    </xf>
    <xf numFmtId="0" fontId="16" fillId="0" borderId="15" xfId="4" applyFont="1" applyBorder="1" applyAlignment="1">
      <alignment horizontal="left" vertical="center" wrapText="1"/>
    </xf>
    <xf numFmtId="0" fontId="16" fillId="0" borderId="16" xfId="4" applyFont="1" applyBorder="1" applyAlignment="1">
      <alignment horizontal="left" vertical="center" wrapText="1"/>
    </xf>
    <xf numFmtId="0" fontId="16" fillId="0" borderId="12" xfId="4" applyFont="1" applyBorder="1" applyAlignment="1">
      <alignment horizontal="left" vertical="center" wrapText="1"/>
    </xf>
    <xf numFmtId="0" fontId="15" fillId="5" borderId="11" xfId="4" applyFont="1" applyFill="1" applyBorder="1" applyAlignment="1" applyProtection="1">
      <alignment horizontal="left" wrapText="1"/>
      <protection locked="0"/>
    </xf>
    <xf numFmtId="0" fontId="17" fillId="5" borderId="15" xfId="4" applyFont="1" applyFill="1" applyBorder="1" applyAlignment="1" applyProtection="1">
      <alignment wrapText="1"/>
      <protection locked="0"/>
    </xf>
    <xf numFmtId="0" fontId="17" fillId="5" borderId="16" xfId="4" applyFont="1" applyFill="1" applyBorder="1" applyAlignment="1" applyProtection="1">
      <alignment wrapText="1"/>
      <protection locked="0"/>
    </xf>
    <xf numFmtId="0" fontId="17" fillId="5" borderId="12" xfId="4" applyFont="1" applyFill="1" applyBorder="1" applyAlignment="1" applyProtection="1">
      <alignment wrapText="1"/>
      <protection locked="0"/>
    </xf>
    <xf numFmtId="0" fontId="16" fillId="0" borderId="2" xfId="4" applyFont="1" applyBorder="1" applyAlignment="1">
      <alignment horizontal="right" wrapText="1"/>
    </xf>
    <xf numFmtId="0" fontId="15" fillId="5" borderId="11" xfId="4" applyFont="1" applyFill="1" applyBorder="1" applyAlignment="1">
      <alignment wrapText="1"/>
    </xf>
    <xf numFmtId="0" fontId="24" fillId="0" borderId="23" xfId="0" applyFont="1" applyBorder="1" applyAlignment="1">
      <alignment vertical="center" wrapText="1"/>
    </xf>
    <xf numFmtId="0" fontId="24" fillId="0" borderId="30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0" fontId="6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1" fillId="0" borderId="0" xfId="5" applyFont="1"/>
  </cellXfs>
  <cellStyles count="6">
    <cellStyle name="Comma" xfId="1" builtinId="3"/>
    <cellStyle name="Currency" xfId="2" builtinId="4"/>
    <cellStyle name="Normal" xfId="0" builtinId="0"/>
    <cellStyle name="Normal 2" xfId="4"/>
    <cellStyle name="Normal 3" xfId="5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40</xdr:row>
          <xdr:rowOff>76200</xdr:rowOff>
        </xdr:from>
        <xdr:to>
          <xdr:col>0</xdr:col>
          <xdr:colOff>276225</xdr:colOff>
          <xdr:row>43</xdr:row>
          <xdr:rowOff>9525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Helv"/>
                </a:rPr>
                <a:t>CORNERSTONE</a:t>
              </a:r>
            </a:p>
          </xdr:txBody>
        </xdr:sp>
        <xdr:clientData fPrintsWithSheet="0"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3"/>
  <sheetViews>
    <sheetView tabSelected="1" topLeftCell="A13" zoomScale="150" zoomScaleNormal="150" workbookViewId="0">
      <selection activeCell="T13" sqref="T13"/>
    </sheetView>
  </sheetViews>
  <sheetFormatPr defaultColWidth="8.88671875" defaultRowHeight="15" x14ac:dyDescent="0.25"/>
  <cols>
    <col min="1" max="1" width="2.33203125" style="24" customWidth="1"/>
    <col min="2" max="2" width="4.44140625" style="24" customWidth="1"/>
    <col min="3" max="3" width="3.44140625" style="24" customWidth="1"/>
    <col min="4" max="10" width="4.44140625" style="24" customWidth="1"/>
    <col min="11" max="11" width="5.6640625" style="24" customWidth="1"/>
    <col min="12" max="19" width="4.44140625" style="24" customWidth="1"/>
    <col min="20" max="16384" width="8.88671875" style="24"/>
  </cols>
  <sheetData>
    <row r="1" spans="2:20" ht="34.5" customHeight="1" x14ac:dyDescent="0.35">
      <c r="B1" s="185" t="s">
        <v>53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</row>
    <row r="2" spans="2:20" ht="17.25" customHeight="1" x14ac:dyDescent="0.25"/>
    <row r="3" spans="2:20" ht="15.75" x14ac:dyDescent="0.25">
      <c r="B3" s="4" t="s">
        <v>62</v>
      </c>
      <c r="L3" s="9" t="s">
        <v>0</v>
      </c>
      <c r="M3" s="10"/>
      <c r="N3" s="10"/>
      <c r="O3" s="11"/>
    </row>
    <row r="4" spans="2:20" ht="15.75" x14ac:dyDescent="0.25">
      <c r="B4" s="4" t="s">
        <v>63</v>
      </c>
      <c r="L4" s="144" t="s">
        <v>65</v>
      </c>
      <c r="M4" s="145"/>
      <c r="N4" s="145"/>
      <c r="O4" s="146"/>
    </row>
    <row r="5" spans="2:20" ht="15.75" x14ac:dyDescent="0.25">
      <c r="B5" s="4" t="s">
        <v>63</v>
      </c>
      <c r="L5" s="12" t="s">
        <v>35</v>
      </c>
      <c r="M5" s="13"/>
      <c r="N5" s="13"/>
      <c r="O5" s="14"/>
    </row>
    <row r="6" spans="2:20" x14ac:dyDescent="0.25">
      <c r="B6" s="5" t="s">
        <v>36</v>
      </c>
      <c r="L6" s="175" t="s">
        <v>50</v>
      </c>
      <c r="M6" s="176"/>
      <c r="N6" s="176"/>
      <c r="O6" s="177"/>
    </row>
    <row r="7" spans="2:20" x14ac:dyDescent="0.25">
      <c r="B7" s="5" t="s">
        <v>48</v>
      </c>
      <c r="L7" s="2" t="s">
        <v>28</v>
      </c>
      <c r="M7" s="25"/>
      <c r="N7" s="25"/>
      <c r="O7" s="26"/>
    </row>
    <row r="8" spans="2:20" x14ac:dyDescent="0.25">
      <c r="B8" s="5" t="s">
        <v>49</v>
      </c>
      <c r="L8" s="147" t="s">
        <v>51</v>
      </c>
      <c r="M8" s="148"/>
      <c r="N8" s="148"/>
      <c r="O8" s="149"/>
    </row>
    <row r="9" spans="2:20" ht="23.25" customHeight="1" x14ac:dyDescent="0.25"/>
    <row r="10" spans="2:20" ht="15.75" x14ac:dyDescent="0.25">
      <c r="B10" s="3" t="s">
        <v>34</v>
      </c>
      <c r="C10" s="3"/>
      <c r="D10" s="4" t="s">
        <v>33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2:20" ht="15.75" x14ac:dyDescent="0.25">
      <c r="B11" s="3"/>
      <c r="C11" s="3"/>
      <c r="D11" s="4" t="s">
        <v>32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2:20" ht="15.75" x14ac:dyDescent="0.25">
      <c r="B12" s="3"/>
      <c r="C12" s="3"/>
      <c r="D12" s="4" t="s">
        <v>31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2:20" ht="15.75" x14ac:dyDescent="0.25">
      <c r="B13" s="15"/>
      <c r="C13" s="15"/>
      <c r="D13" s="16" t="s">
        <v>30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T13" s="234"/>
    </row>
    <row r="14" spans="2:20" ht="15.75" x14ac:dyDescent="0.25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2:20" ht="15.75" x14ac:dyDescent="0.25">
      <c r="B15" s="29" t="s">
        <v>29</v>
      </c>
      <c r="C15" s="29"/>
      <c r="D15" s="29"/>
      <c r="E15" s="29" t="s">
        <v>55</v>
      </c>
      <c r="F15" s="29"/>
      <c r="G15" s="15"/>
      <c r="H15" s="15"/>
      <c r="I15" s="15"/>
      <c r="J15" s="15"/>
      <c r="K15" s="15"/>
      <c r="L15" s="29"/>
      <c r="M15" s="29"/>
      <c r="N15" s="29"/>
      <c r="O15" s="29"/>
    </row>
    <row r="16" spans="2:20" x14ac:dyDescent="0.25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pans="2:15" x14ac:dyDescent="0.25">
      <c r="B17" s="17" t="s">
        <v>52</v>
      </c>
      <c r="C17" s="30"/>
      <c r="D17" s="30"/>
      <c r="E17" s="150" t="s">
        <v>103</v>
      </c>
      <c r="F17" s="150"/>
      <c r="G17" s="150"/>
      <c r="H17" s="150"/>
      <c r="I17" s="150"/>
      <c r="J17" s="150"/>
      <c r="K17" s="151"/>
      <c r="L17" s="17" t="s">
        <v>47</v>
      </c>
      <c r="M17" s="30"/>
      <c r="N17" s="30"/>
      <c r="O17" s="31"/>
    </row>
    <row r="18" spans="2:15" x14ac:dyDescent="0.25">
      <c r="B18" s="18"/>
      <c r="C18" s="32"/>
      <c r="D18" s="32"/>
      <c r="E18" s="32"/>
      <c r="F18" s="32"/>
      <c r="G18" s="32"/>
      <c r="H18" s="32"/>
      <c r="I18" s="32"/>
      <c r="J18" s="32"/>
      <c r="K18" s="33"/>
      <c r="L18" s="183" t="s">
        <v>101</v>
      </c>
      <c r="M18" s="184"/>
      <c r="N18" s="34"/>
      <c r="O18" s="35"/>
    </row>
    <row r="19" spans="2:15" x14ac:dyDescent="0.25">
      <c r="B19" s="17" t="s">
        <v>27</v>
      </c>
      <c r="C19" s="30"/>
      <c r="D19" s="30"/>
      <c r="E19" s="30"/>
      <c r="F19" s="30"/>
      <c r="G19" s="150" t="s">
        <v>57</v>
      </c>
      <c r="H19" s="150"/>
      <c r="I19" s="150"/>
      <c r="J19" s="150"/>
      <c r="K19" s="31"/>
      <c r="L19" s="17" t="s">
        <v>26</v>
      </c>
      <c r="M19" s="30"/>
      <c r="N19" s="30"/>
      <c r="O19" s="31"/>
    </row>
    <row r="20" spans="2:15" x14ac:dyDescent="0.25">
      <c r="B20" s="36"/>
      <c r="C20" s="34"/>
      <c r="D20" s="34"/>
      <c r="E20" s="34"/>
      <c r="F20" s="34"/>
      <c r="G20" s="34"/>
      <c r="H20" s="34"/>
      <c r="I20" s="34"/>
      <c r="J20" s="34"/>
      <c r="K20" s="35"/>
      <c r="L20" s="36" t="s">
        <v>25</v>
      </c>
      <c r="M20" s="34"/>
      <c r="N20" s="34"/>
      <c r="O20" s="35"/>
    </row>
    <row r="21" spans="2:15" ht="25.5" customHeight="1" x14ac:dyDescent="0.25">
      <c r="B21" s="178" t="s">
        <v>24</v>
      </c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80"/>
    </row>
    <row r="22" spans="2:15" x14ac:dyDescent="0.25">
      <c r="B22" s="3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6"/>
    </row>
    <row r="23" spans="2:15" x14ac:dyDescent="0.25">
      <c r="B23" s="38" t="s">
        <v>23</v>
      </c>
      <c r="C23" s="193" t="str">
        <f>E17</f>
        <v>Safe Routes to BART - Jurisdiction  - Project Title</v>
      </c>
      <c r="D23" s="193"/>
      <c r="E23" s="193"/>
      <c r="F23" s="193"/>
      <c r="G23" s="193"/>
      <c r="H23" s="193"/>
      <c r="I23" s="193"/>
      <c r="J23" s="193"/>
      <c r="K23" s="193"/>
      <c r="L23" s="194">
        <f>'Invoice Calc'!G24</f>
        <v>77320</v>
      </c>
      <c r="M23" s="194"/>
      <c r="N23" s="194"/>
      <c r="O23" s="39"/>
    </row>
    <row r="24" spans="2:15" x14ac:dyDescent="0.25">
      <c r="B24" s="38"/>
      <c r="C24" s="40"/>
      <c r="D24" s="40"/>
      <c r="E24" s="40"/>
      <c r="F24" s="40"/>
      <c r="G24" s="40"/>
      <c r="H24" s="40"/>
      <c r="I24" s="40"/>
      <c r="J24" s="40"/>
      <c r="K24" s="40"/>
      <c r="L24" s="41"/>
      <c r="M24" s="41"/>
      <c r="N24" s="41"/>
      <c r="O24" s="39"/>
    </row>
    <row r="25" spans="2:15" x14ac:dyDescent="0.25"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39"/>
    </row>
    <row r="26" spans="2:15" x14ac:dyDescent="0.25"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197"/>
      <c r="M26" s="197"/>
      <c r="N26" s="197"/>
      <c r="O26" s="39"/>
    </row>
    <row r="27" spans="2:15" ht="15.75" thickBot="1" x14ac:dyDescent="0.3">
      <c r="B27" s="42"/>
      <c r="C27" s="43"/>
      <c r="D27" s="6" t="s">
        <v>3</v>
      </c>
      <c r="E27" s="43"/>
      <c r="F27" s="43"/>
      <c r="G27" s="43"/>
      <c r="H27" s="43"/>
      <c r="I27" s="43"/>
      <c r="J27" s="43"/>
      <c r="K27" s="43"/>
      <c r="L27" s="198">
        <f>SUM(L23:N26)</f>
        <v>77320</v>
      </c>
      <c r="M27" s="199"/>
      <c r="N27" s="199"/>
      <c r="O27" s="39"/>
    </row>
    <row r="28" spans="2:15" ht="15.75" thickTop="1" x14ac:dyDescent="0.25">
      <c r="B28" s="42"/>
      <c r="C28" s="43"/>
      <c r="D28" s="6"/>
      <c r="E28" s="43"/>
      <c r="F28" s="43"/>
      <c r="G28" s="43"/>
      <c r="H28" s="43"/>
      <c r="I28" s="43"/>
      <c r="J28" s="43"/>
      <c r="K28" s="43"/>
      <c r="L28" s="7"/>
      <c r="M28" s="8"/>
      <c r="N28" s="8"/>
      <c r="O28" s="39"/>
    </row>
    <row r="29" spans="2:15" x14ac:dyDescent="0.25">
      <c r="B29" s="42"/>
      <c r="C29" s="43"/>
      <c r="D29" s="6"/>
      <c r="E29" s="43"/>
      <c r="F29" s="43"/>
      <c r="G29" s="43"/>
      <c r="H29" s="43"/>
      <c r="I29" s="43"/>
      <c r="J29" s="43"/>
      <c r="K29" s="43"/>
      <c r="L29" s="7"/>
      <c r="M29" s="8"/>
      <c r="N29" s="8"/>
      <c r="O29" s="39"/>
    </row>
    <row r="30" spans="2:15" x14ac:dyDescent="0.25">
      <c r="B30" s="181" t="s">
        <v>42</v>
      </c>
      <c r="C30" s="182"/>
      <c r="D30" s="182"/>
      <c r="E30" s="182"/>
      <c r="F30" s="43"/>
      <c r="G30" s="43"/>
      <c r="H30" s="43"/>
      <c r="I30" s="43"/>
      <c r="J30" s="43"/>
      <c r="K30" s="43"/>
      <c r="L30" s="43"/>
      <c r="M30" s="8"/>
      <c r="N30" s="8"/>
      <c r="O30" s="39"/>
    </row>
    <row r="31" spans="2:15" x14ac:dyDescent="0.25">
      <c r="B31" s="42"/>
      <c r="C31" s="43" t="s">
        <v>44</v>
      </c>
      <c r="D31" s="43"/>
      <c r="E31" s="43"/>
      <c r="F31" s="43"/>
      <c r="G31" s="43"/>
      <c r="H31" s="43"/>
      <c r="I31" s="43"/>
      <c r="J31" s="195">
        <f>'Invoice Calc'!F24</f>
        <v>130000</v>
      </c>
      <c r="K31" s="195"/>
      <c r="L31" s="195"/>
      <c r="M31" s="8"/>
      <c r="N31" s="8"/>
      <c r="O31" s="39"/>
    </row>
    <row r="32" spans="2:15" x14ac:dyDescent="0.25">
      <c r="B32" s="42"/>
      <c r="C32" s="189" t="s">
        <v>45</v>
      </c>
      <c r="D32" s="189"/>
      <c r="E32" s="189"/>
      <c r="F32" s="189"/>
      <c r="G32" s="189"/>
      <c r="H32" s="43"/>
      <c r="I32" s="43"/>
      <c r="J32" s="196">
        <f>-L27</f>
        <v>-77320</v>
      </c>
      <c r="K32" s="196"/>
      <c r="L32" s="196"/>
      <c r="M32" s="8"/>
      <c r="N32" s="8"/>
      <c r="O32" s="39"/>
    </row>
    <row r="33" spans="2:15" x14ac:dyDescent="0.25">
      <c r="B33" s="42"/>
      <c r="C33" s="189" t="s">
        <v>46</v>
      </c>
      <c r="D33" s="189"/>
      <c r="E33" s="189"/>
      <c r="F33" s="189"/>
      <c r="G33" s="189"/>
      <c r="H33" s="43"/>
      <c r="I33" s="43"/>
      <c r="J33" s="190">
        <f>-'Invoice Calc'!H24</f>
        <v>-34000</v>
      </c>
      <c r="K33" s="190"/>
      <c r="L33" s="190"/>
      <c r="M33" s="8"/>
      <c r="N33" s="8"/>
      <c r="O33" s="39"/>
    </row>
    <row r="34" spans="2:15" ht="15.75" thickBot="1" x14ac:dyDescent="0.3">
      <c r="B34" s="42"/>
      <c r="C34" s="40" t="s">
        <v>4</v>
      </c>
      <c r="D34" s="40"/>
      <c r="E34" s="40"/>
      <c r="F34" s="40"/>
      <c r="G34" s="40"/>
      <c r="H34" s="43"/>
      <c r="I34" s="43"/>
      <c r="J34" s="191">
        <f>SUM(J31:L33)</f>
        <v>18680</v>
      </c>
      <c r="K34" s="192"/>
      <c r="L34" s="192"/>
      <c r="M34" s="43"/>
      <c r="N34" s="43"/>
      <c r="O34" s="39"/>
    </row>
    <row r="35" spans="2:15" ht="15.75" thickTop="1" x14ac:dyDescent="0.25">
      <c r="B35" s="42"/>
      <c r="C35" s="40"/>
      <c r="D35" s="40"/>
      <c r="E35" s="40"/>
      <c r="F35" s="40"/>
      <c r="G35" s="40"/>
      <c r="H35" s="43"/>
      <c r="I35" s="43"/>
      <c r="J35" s="44"/>
      <c r="K35" s="45"/>
      <c r="L35" s="45"/>
      <c r="M35" s="43"/>
      <c r="N35" s="43"/>
      <c r="O35" s="39"/>
    </row>
    <row r="36" spans="2:15" x14ac:dyDescent="0.25">
      <c r="B36" s="46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8"/>
    </row>
    <row r="37" spans="2:15" x14ac:dyDescent="0.25"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</row>
    <row r="38" spans="2:15" ht="29.25" customHeight="1" x14ac:dyDescent="0.25">
      <c r="B38" s="186" t="s">
        <v>56</v>
      </c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</row>
    <row r="39" spans="2:15" ht="17.25" customHeight="1" x14ac:dyDescent="0.25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</row>
    <row r="40" spans="2:15" x14ac:dyDescent="0.25"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</row>
    <row r="41" spans="2:15" x14ac:dyDescent="0.25">
      <c r="B41" s="188" t="s">
        <v>43</v>
      </c>
      <c r="C41" s="188"/>
      <c r="D41" s="188"/>
      <c r="E41" s="188"/>
      <c r="F41" s="188"/>
      <c r="G41" s="188"/>
      <c r="H41" s="43"/>
      <c r="I41" s="188"/>
      <c r="J41" s="188"/>
      <c r="K41" s="43"/>
      <c r="L41" s="43"/>
      <c r="M41" s="43"/>
      <c r="N41" s="43"/>
      <c r="O41" s="43"/>
    </row>
    <row r="42" spans="2:15" x14ac:dyDescent="0.25">
      <c r="B42" s="187" t="s">
        <v>54</v>
      </c>
      <c r="C42" s="187"/>
      <c r="D42" s="187"/>
      <c r="E42" s="187"/>
      <c r="F42" s="187"/>
      <c r="G42" s="187"/>
      <c r="H42" s="43"/>
      <c r="I42" s="187" t="s">
        <v>2</v>
      </c>
      <c r="J42" s="187"/>
      <c r="K42" s="43"/>
      <c r="L42" s="43"/>
      <c r="M42" s="43"/>
      <c r="N42" s="43"/>
      <c r="O42" s="43"/>
    </row>
    <row r="43" spans="2:15" x14ac:dyDescent="0.25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</row>
  </sheetData>
  <mergeCells count="20">
    <mergeCell ref="C33:G33"/>
    <mergeCell ref="J33:L33"/>
    <mergeCell ref="J34:L34"/>
    <mergeCell ref="C23:K23"/>
    <mergeCell ref="L23:N23"/>
    <mergeCell ref="J31:L31"/>
    <mergeCell ref="C32:G32"/>
    <mergeCell ref="J32:L32"/>
    <mergeCell ref="L26:N26"/>
    <mergeCell ref="L27:N27"/>
    <mergeCell ref="B38:O38"/>
    <mergeCell ref="B42:G42"/>
    <mergeCell ref="B41:G41"/>
    <mergeCell ref="I41:J41"/>
    <mergeCell ref="I42:J42"/>
    <mergeCell ref="L6:O6"/>
    <mergeCell ref="B21:O21"/>
    <mergeCell ref="B30:E30"/>
    <mergeCell ref="L18:M18"/>
    <mergeCell ref="B1:O1"/>
  </mergeCells>
  <pageMargins left="0.7" right="0.7" top="0.64" bottom="0.63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1">
    <pageSetUpPr fitToPage="1"/>
  </sheetPr>
  <dimension ref="A1:K43"/>
  <sheetViews>
    <sheetView zoomScale="90" zoomScaleNormal="90" workbookViewId="0">
      <selection activeCell="C8" sqref="C8:E8"/>
    </sheetView>
  </sheetViews>
  <sheetFormatPr defaultColWidth="8.6640625" defaultRowHeight="18.95" customHeight="1" x14ac:dyDescent="0.25"/>
  <cols>
    <col min="1" max="1" width="5.5546875" style="53" customWidth="1"/>
    <col min="2" max="2" width="5.6640625" style="53" customWidth="1"/>
    <col min="3" max="3" width="9.6640625" style="53" customWidth="1"/>
    <col min="4" max="4" width="8.6640625" style="53" customWidth="1"/>
    <col min="5" max="5" width="9" style="53" customWidth="1"/>
    <col min="6" max="6" width="10.88671875" style="53" customWidth="1"/>
    <col min="7" max="9" width="10.44140625" style="53" bestFit="1" customWidth="1"/>
    <col min="10" max="10" width="9.6640625" style="60" bestFit="1" customWidth="1"/>
    <col min="11" max="11" width="9.6640625" style="60" customWidth="1"/>
    <col min="12" max="16384" width="8.6640625" style="53"/>
  </cols>
  <sheetData>
    <row r="1" spans="1:11" ht="18.95" customHeight="1" x14ac:dyDescent="0.25">
      <c r="A1" s="204" t="s">
        <v>62</v>
      </c>
      <c r="B1" s="205"/>
      <c r="C1" s="205"/>
      <c r="D1" s="51"/>
      <c r="E1" s="51"/>
      <c r="F1" s="51"/>
      <c r="G1" s="51"/>
      <c r="H1" s="52" t="s">
        <v>38</v>
      </c>
      <c r="I1" s="48" t="str">
        <f>Invoice!L4</f>
        <v xml:space="preserve">xxxxxxxxx	</v>
      </c>
      <c r="J1" s="49"/>
      <c r="K1" s="50"/>
    </row>
    <row r="2" spans="1:11" ht="18.95" customHeight="1" x14ac:dyDescent="0.25">
      <c r="A2" s="128" t="s">
        <v>37</v>
      </c>
      <c r="B2" s="129"/>
      <c r="C2" s="129"/>
      <c r="D2" s="119"/>
      <c r="E2" s="119"/>
      <c r="F2" s="119"/>
      <c r="G2" s="119"/>
      <c r="H2" s="117" t="s">
        <v>93</v>
      </c>
      <c r="I2" s="32" t="str">
        <f>Invoice!G19</f>
        <v>xx/xx/xxxx -xx/xx/xxxx</v>
      </c>
      <c r="J2" s="130"/>
      <c r="K2" s="50"/>
    </row>
    <row r="3" spans="1:11" ht="18.95" customHeight="1" thickBot="1" x14ac:dyDescent="0.3">
      <c r="A3" s="54"/>
      <c r="B3" s="55"/>
      <c r="C3" s="55"/>
      <c r="D3" s="55"/>
      <c r="E3" s="55"/>
      <c r="F3" s="55"/>
      <c r="G3" s="55"/>
      <c r="H3" s="56" t="s">
        <v>0</v>
      </c>
      <c r="I3" s="202" t="str">
        <f>Invoice!L4</f>
        <v xml:space="preserve">xxxxxxxxx	</v>
      </c>
      <c r="J3" s="203"/>
      <c r="K3" s="58"/>
    </row>
    <row r="4" spans="1:11" ht="18.95" customHeight="1" x14ac:dyDescent="0.25">
      <c r="A4" s="59"/>
      <c r="B4" s="60"/>
      <c r="C4" s="60"/>
      <c r="D4" s="60"/>
      <c r="E4" s="60"/>
      <c r="F4" s="60"/>
      <c r="G4" s="60"/>
      <c r="H4" s="60"/>
      <c r="I4" s="60"/>
    </row>
    <row r="5" spans="1:11" ht="30.75" customHeight="1" x14ac:dyDescent="0.25">
      <c r="A5" s="61"/>
      <c r="B5" s="62"/>
      <c r="C5" s="63"/>
      <c r="D5" s="63"/>
      <c r="E5" s="63"/>
      <c r="F5" s="64" t="s">
        <v>5</v>
      </c>
      <c r="G5" s="65" t="s">
        <v>6</v>
      </c>
      <c r="H5" s="65" t="s">
        <v>7</v>
      </c>
      <c r="I5" s="65" t="s">
        <v>8</v>
      </c>
      <c r="J5" s="66" t="s">
        <v>9</v>
      </c>
      <c r="K5" s="67"/>
    </row>
    <row r="6" spans="1:11" ht="18.95" customHeight="1" x14ac:dyDescent="0.25">
      <c r="A6" s="63"/>
      <c r="B6" s="63"/>
      <c r="C6" s="200" t="s">
        <v>10</v>
      </c>
      <c r="D6" s="201"/>
      <c r="E6" s="201"/>
      <c r="F6" s="68">
        <v>50000</v>
      </c>
      <c r="G6" s="69">
        <f>'Project Sponsor Labor'!F18</f>
        <v>4320</v>
      </c>
      <c r="H6" s="70">
        <v>14000</v>
      </c>
      <c r="I6" s="69">
        <f>SUM(G6:H6)</f>
        <v>18320</v>
      </c>
      <c r="J6" s="71">
        <f>I6/F6</f>
        <v>0.3664</v>
      </c>
      <c r="K6" s="72"/>
    </row>
    <row r="7" spans="1:11" ht="18.95" customHeight="1" x14ac:dyDescent="0.25">
      <c r="A7" s="73" t="s">
        <v>11</v>
      </c>
      <c r="B7" s="63"/>
      <c r="C7" s="74" t="s">
        <v>12</v>
      </c>
      <c r="D7" s="74" t="s">
        <v>13</v>
      </c>
      <c r="E7" s="75" t="s">
        <v>14</v>
      </c>
      <c r="F7" s="68"/>
      <c r="G7" s="69"/>
      <c r="H7" s="70"/>
      <c r="I7" s="69">
        <f>SUM(G7:H7)</f>
        <v>0</v>
      </c>
      <c r="J7" s="71" t="e">
        <f t="shared" ref="J7:J13" si="0">I7/F7</f>
        <v>#DIV/0!</v>
      </c>
      <c r="K7" s="72"/>
    </row>
    <row r="8" spans="1:11" ht="18.95" customHeight="1" x14ac:dyDescent="0.25">
      <c r="A8" s="76"/>
      <c r="B8" s="77"/>
      <c r="C8" s="78">
        <f>'Project Sponsor Labor'!E8</f>
        <v>120</v>
      </c>
      <c r="D8" s="78">
        <f>'Project Sponsor Labor'!G8</f>
        <v>50</v>
      </c>
      <c r="E8" s="79">
        <f>'Project Sponsor Labor'!I8</f>
        <v>170</v>
      </c>
      <c r="F8" s="68"/>
      <c r="G8" s="69"/>
      <c r="H8" s="69">
        <v>0</v>
      </c>
      <c r="I8" s="69">
        <f>SUM(G8:H8)</f>
        <v>0</v>
      </c>
      <c r="J8" s="71" t="e">
        <f>I8/F8</f>
        <v>#DIV/0!</v>
      </c>
      <c r="K8" s="72"/>
    </row>
    <row r="9" spans="1:11" ht="18.95" customHeight="1" x14ac:dyDescent="0.25">
      <c r="A9" s="77"/>
      <c r="B9" s="77"/>
      <c r="C9" s="80"/>
      <c r="D9" s="63"/>
      <c r="E9" s="63"/>
      <c r="F9" s="68"/>
      <c r="G9" s="69"/>
      <c r="H9" s="69"/>
      <c r="I9" s="69">
        <f>SUM(G9:H9)</f>
        <v>0</v>
      </c>
      <c r="J9" s="71" t="e">
        <f>I9/F9</f>
        <v>#DIV/0!</v>
      </c>
      <c r="K9" s="72"/>
    </row>
    <row r="10" spans="1:11" ht="18.95" hidden="1" customHeight="1" x14ac:dyDescent="0.25">
      <c r="A10" s="81"/>
      <c r="B10" s="81"/>
      <c r="C10" s="82"/>
      <c r="D10" s="82"/>
      <c r="E10" s="82"/>
      <c r="F10" s="68"/>
      <c r="G10" s="69"/>
      <c r="H10" s="69">
        <v>0</v>
      </c>
      <c r="I10" s="69">
        <f>+G10+H10</f>
        <v>0</v>
      </c>
      <c r="J10" s="83" t="e">
        <f t="shared" si="0"/>
        <v>#DIV/0!</v>
      </c>
      <c r="K10" s="84"/>
    </row>
    <row r="11" spans="1:11" ht="18.95" hidden="1" customHeight="1" x14ac:dyDescent="0.25">
      <c r="A11" s="63"/>
      <c r="B11" s="63"/>
      <c r="C11" s="63"/>
      <c r="D11" s="63"/>
      <c r="E11" s="63"/>
      <c r="F11" s="68"/>
      <c r="G11" s="69"/>
      <c r="H11" s="69">
        <v>0</v>
      </c>
      <c r="I11" s="69">
        <f>+G11+H11</f>
        <v>0</v>
      </c>
      <c r="J11" s="83" t="e">
        <f t="shared" si="0"/>
        <v>#DIV/0!</v>
      </c>
      <c r="K11" s="84"/>
    </row>
    <row r="12" spans="1:11" ht="18.95" hidden="1" customHeight="1" x14ac:dyDescent="0.25">
      <c r="A12" s="77"/>
      <c r="B12" s="77"/>
      <c r="C12" s="63"/>
      <c r="D12" s="63"/>
      <c r="E12" s="63"/>
      <c r="F12" s="68"/>
      <c r="G12" s="69"/>
      <c r="H12" s="69">
        <v>0</v>
      </c>
      <c r="I12" s="69">
        <f>+G12+H12</f>
        <v>0</v>
      </c>
      <c r="J12" s="83" t="e">
        <f t="shared" si="0"/>
        <v>#DIV/0!</v>
      </c>
      <c r="K12" s="84"/>
    </row>
    <row r="13" spans="1:11" ht="18.95" hidden="1" customHeight="1" x14ac:dyDescent="0.25">
      <c r="A13" s="63"/>
      <c r="B13" s="63"/>
      <c r="C13" s="63"/>
      <c r="D13" s="63"/>
      <c r="E13" s="63"/>
      <c r="F13" s="68">
        <f>SUBTOTAL(9,F10:F12)</f>
        <v>0</v>
      </c>
      <c r="G13" s="69">
        <f>SUBTOTAL(9,G10:G12)</f>
        <v>0</v>
      </c>
      <c r="H13" s="69">
        <f>SUBTOTAL(9,H10:H12)</f>
        <v>0</v>
      </c>
      <c r="I13" s="69">
        <f>SUBTOTAL(9,I10:I12)</f>
        <v>0</v>
      </c>
      <c r="J13" s="83" t="e">
        <f t="shared" si="0"/>
        <v>#DIV/0!</v>
      </c>
      <c r="K13" s="84"/>
    </row>
    <row r="14" spans="1:11" ht="18.95" customHeight="1" x14ac:dyDescent="0.25">
      <c r="A14" s="85"/>
      <c r="B14" s="86"/>
      <c r="C14" s="207" t="s">
        <v>15</v>
      </c>
      <c r="D14" s="207"/>
      <c r="E14" s="207"/>
      <c r="F14" s="87">
        <f>SUM(F6:F9)</f>
        <v>50000</v>
      </c>
      <c r="G14" s="88">
        <f>SUM(G6:G9)</f>
        <v>4320</v>
      </c>
      <c r="H14" s="88">
        <f>SUM(H6:H9)</f>
        <v>14000</v>
      </c>
      <c r="I14" s="88">
        <f>SUM(I6:I9)</f>
        <v>18320</v>
      </c>
      <c r="J14" s="89">
        <f>I14/F14</f>
        <v>0.3664</v>
      </c>
      <c r="K14" s="84"/>
    </row>
    <row r="15" spans="1:11" ht="18.95" customHeight="1" x14ac:dyDescent="0.25">
      <c r="A15" s="90" t="s">
        <v>66</v>
      </c>
      <c r="B15" s="77"/>
      <c r="C15" s="63"/>
      <c r="D15" s="63"/>
      <c r="E15" s="63"/>
      <c r="F15" s="68"/>
      <c r="G15" s="69"/>
      <c r="H15" s="69"/>
      <c r="I15" s="69">
        <f>SUM(G15:H15)</f>
        <v>0</v>
      </c>
      <c r="J15" s="71" t="e">
        <f t="shared" ref="J15:J20" si="1">I15/F15</f>
        <v>#DIV/0!</v>
      </c>
      <c r="K15" s="72"/>
    </row>
    <row r="16" spans="1:11" ht="18.95" customHeight="1" x14ac:dyDescent="0.25">
      <c r="A16" s="63"/>
      <c r="B16" s="208" t="str">
        <f>'Project Sponsor Costs'!A7</f>
        <v>ABC</v>
      </c>
      <c r="C16" s="208"/>
      <c r="D16" s="208"/>
      <c r="E16" s="209"/>
      <c r="F16" s="68">
        <f>'Project Sponsor Costs'!H7</f>
        <v>30000</v>
      </c>
      <c r="G16" s="68">
        <f>'Project Sponsor Costs'!I7</f>
        <v>13000</v>
      </c>
      <c r="H16" s="68">
        <f>'Project Sponsor Costs'!J7</f>
        <v>12000</v>
      </c>
      <c r="I16" s="68">
        <f>'Project Sponsor Costs'!K7</f>
        <v>25000</v>
      </c>
      <c r="J16" s="71">
        <f t="shared" si="1"/>
        <v>0.83333333333333337</v>
      </c>
      <c r="K16" s="72"/>
    </row>
    <row r="17" spans="1:11" ht="18.95" customHeight="1" x14ac:dyDescent="0.25">
      <c r="A17" s="63"/>
      <c r="B17" s="208" t="str">
        <f>'Project Sponsor Costs'!A8</f>
        <v>XYZ</v>
      </c>
      <c r="C17" s="208"/>
      <c r="D17" s="208"/>
      <c r="E17" s="209"/>
      <c r="F17" s="68">
        <f>'Project Sponsor Costs'!H8</f>
        <v>50000</v>
      </c>
      <c r="G17" s="68">
        <f>'Project Sponsor Costs'!I8</f>
        <v>60000</v>
      </c>
      <c r="H17" s="68">
        <f>'Project Sponsor Costs'!J8</f>
        <v>8000</v>
      </c>
      <c r="I17" s="68">
        <f>'Project Sponsor Costs'!K8</f>
        <v>68000</v>
      </c>
      <c r="J17" s="71">
        <f t="shared" si="1"/>
        <v>1.36</v>
      </c>
      <c r="K17" s="72"/>
    </row>
    <row r="18" spans="1:11" ht="18.95" customHeight="1" x14ac:dyDescent="0.25">
      <c r="A18" s="63"/>
      <c r="B18" s="63"/>
      <c r="C18" s="63"/>
      <c r="D18" s="63"/>
      <c r="E18" s="63"/>
      <c r="F18" s="68"/>
      <c r="G18" s="69"/>
      <c r="H18" s="69"/>
      <c r="I18" s="69"/>
      <c r="J18" s="71"/>
      <c r="K18" s="72"/>
    </row>
    <row r="19" spans="1:11" ht="18.95" customHeight="1" x14ac:dyDescent="0.25">
      <c r="A19" s="63"/>
      <c r="B19" s="63"/>
      <c r="C19" s="63"/>
      <c r="D19" s="63"/>
      <c r="E19" s="63"/>
      <c r="F19" s="68"/>
      <c r="G19" s="69"/>
      <c r="H19" s="69"/>
      <c r="I19" s="69"/>
      <c r="J19" s="71"/>
      <c r="K19" s="72"/>
    </row>
    <row r="20" spans="1:11" ht="18.95" customHeight="1" x14ac:dyDescent="0.25">
      <c r="A20" s="63"/>
      <c r="B20" s="63"/>
      <c r="C20" s="63"/>
      <c r="D20" s="63"/>
      <c r="E20" s="63"/>
      <c r="F20" s="68"/>
      <c r="G20" s="69"/>
      <c r="H20" s="69"/>
      <c r="I20" s="69">
        <f>SUM(G20:H20)</f>
        <v>0</v>
      </c>
      <c r="J20" s="71" t="e">
        <f t="shared" si="1"/>
        <v>#DIV/0!</v>
      </c>
      <c r="K20" s="72"/>
    </row>
    <row r="21" spans="1:11" ht="18.95" customHeight="1" x14ac:dyDescent="0.25">
      <c r="A21" s="91"/>
      <c r="B21" s="92"/>
      <c r="C21" s="207" t="s">
        <v>40</v>
      </c>
      <c r="D21" s="207"/>
      <c r="E21" s="207"/>
      <c r="F21" s="87">
        <f>SUBTOTAL(9,F15:F20)</f>
        <v>80000</v>
      </c>
      <c r="G21" s="87">
        <f>SUBTOTAL(9,G15:G20)</f>
        <v>73000</v>
      </c>
      <c r="H21" s="87">
        <f>SUBTOTAL(9,H15:H20)</f>
        <v>20000</v>
      </c>
      <c r="I21" s="87">
        <f>SUBTOTAL(9,I15:I20)</f>
        <v>93000</v>
      </c>
      <c r="J21" s="89">
        <f>I21/F21</f>
        <v>1.1625000000000001</v>
      </c>
      <c r="K21" s="84"/>
    </row>
    <row r="22" spans="1:11" ht="18.95" customHeight="1" x14ac:dyDescent="0.25">
      <c r="A22" s="60"/>
      <c r="B22" s="60"/>
      <c r="C22" s="93"/>
      <c r="D22" s="93"/>
      <c r="E22" s="60"/>
      <c r="F22" s="68"/>
      <c r="G22" s="69"/>
      <c r="H22" s="69">
        <v>0</v>
      </c>
      <c r="I22" s="69">
        <f>G22+H22</f>
        <v>0</v>
      </c>
      <c r="J22" s="83"/>
      <c r="K22" s="84"/>
    </row>
    <row r="23" spans="1:11" ht="18.95" hidden="1" customHeight="1" x14ac:dyDescent="0.25">
      <c r="A23" s="60"/>
      <c r="B23" s="60"/>
      <c r="C23" s="93"/>
      <c r="D23" s="93"/>
      <c r="E23" s="60"/>
      <c r="F23" s="68"/>
      <c r="G23" s="69"/>
      <c r="H23" s="69"/>
      <c r="I23" s="69"/>
      <c r="J23" s="83"/>
      <c r="K23" s="84"/>
    </row>
    <row r="24" spans="1:11" ht="26.25" customHeight="1" x14ac:dyDescent="0.25">
      <c r="A24" s="94"/>
      <c r="B24" s="92"/>
      <c r="C24" s="207" t="s">
        <v>20</v>
      </c>
      <c r="D24" s="207"/>
      <c r="E24" s="95"/>
      <c r="F24" s="96">
        <f>F14+F21</f>
        <v>130000</v>
      </c>
      <c r="G24" s="96">
        <f t="shared" ref="G24:I24" si="2">G14+G21</f>
        <v>77320</v>
      </c>
      <c r="H24" s="96">
        <f t="shared" si="2"/>
        <v>34000</v>
      </c>
      <c r="I24" s="96">
        <f t="shared" si="2"/>
        <v>111320</v>
      </c>
      <c r="J24" s="97">
        <f>I24/F24</f>
        <v>0.85630769230769233</v>
      </c>
      <c r="K24" s="98"/>
    </row>
    <row r="25" spans="1:11" ht="18.95" customHeight="1" x14ac:dyDescent="0.25">
      <c r="C25" s="206" t="s">
        <v>39</v>
      </c>
      <c r="D25" s="206"/>
      <c r="E25" s="206"/>
      <c r="F25" s="99">
        <f>F24-I24</f>
        <v>18680</v>
      </c>
      <c r="G25" s="100"/>
      <c r="H25" s="100"/>
      <c r="I25" s="100"/>
    </row>
    <row r="26" spans="1:11" ht="18.95" customHeight="1" x14ac:dyDescent="0.25">
      <c r="E26" s="100"/>
      <c r="F26" s="100"/>
      <c r="G26" s="100"/>
      <c r="H26" s="100"/>
      <c r="I26" s="100"/>
    </row>
    <row r="27" spans="1:11" ht="18.95" customHeight="1" x14ac:dyDescent="0.25">
      <c r="F27" s="100"/>
      <c r="G27" s="100"/>
      <c r="I27" s="101"/>
    </row>
    <row r="28" spans="1:11" ht="18.95" customHeight="1" x14ac:dyDescent="0.25">
      <c r="F28" s="100"/>
      <c r="G28" s="100"/>
      <c r="I28" s="101"/>
    </row>
    <row r="29" spans="1:11" ht="18.95" customHeight="1" x14ac:dyDescent="0.25">
      <c r="F29" s="102"/>
      <c r="H29" s="100"/>
    </row>
    <row r="30" spans="1:11" ht="18.95" customHeight="1" x14ac:dyDescent="0.25">
      <c r="C30" s="103"/>
      <c r="F30" s="102"/>
      <c r="H30" s="100"/>
    </row>
    <row r="31" spans="1:11" ht="18.95" customHeight="1" x14ac:dyDescent="0.25">
      <c r="F31" s="102"/>
    </row>
    <row r="32" spans="1:11" ht="18.95" customHeight="1" x14ac:dyDescent="0.25">
      <c r="F32" s="102"/>
    </row>
    <row r="33" spans="3:6" ht="18.95" customHeight="1" x14ac:dyDescent="0.25">
      <c r="C33" s="103"/>
      <c r="F33" s="102"/>
    </row>
    <row r="34" spans="3:6" ht="18.95" customHeight="1" x14ac:dyDescent="0.25">
      <c r="F34" s="102"/>
    </row>
    <row r="35" spans="3:6" ht="18.95" customHeight="1" x14ac:dyDescent="0.25">
      <c r="F35" s="102"/>
    </row>
    <row r="36" spans="3:6" ht="18.95" customHeight="1" x14ac:dyDescent="0.25">
      <c r="F36" s="102"/>
    </row>
    <row r="37" spans="3:6" ht="18.95" customHeight="1" x14ac:dyDescent="0.25">
      <c r="F37" s="102"/>
    </row>
    <row r="38" spans="3:6" ht="18.95" customHeight="1" x14ac:dyDescent="0.25">
      <c r="F38" s="102"/>
    </row>
    <row r="39" spans="3:6" ht="18.95" customHeight="1" x14ac:dyDescent="0.25">
      <c r="F39" s="102"/>
    </row>
    <row r="40" spans="3:6" ht="18.95" customHeight="1" x14ac:dyDescent="0.25">
      <c r="F40" s="102"/>
    </row>
    <row r="41" spans="3:6" ht="18.95" customHeight="1" x14ac:dyDescent="0.25">
      <c r="F41" s="102"/>
    </row>
    <row r="42" spans="3:6" ht="18.95" customHeight="1" x14ac:dyDescent="0.25">
      <c r="F42" s="102"/>
    </row>
    <row r="43" spans="3:6" ht="18.95" customHeight="1" x14ac:dyDescent="0.25">
      <c r="F43" s="102"/>
    </row>
  </sheetData>
  <mergeCells count="9">
    <mergeCell ref="C6:E6"/>
    <mergeCell ref="I3:J3"/>
    <mergeCell ref="A1:C1"/>
    <mergeCell ref="C25:E25"/>
    <mergeCell ref="C14:E14"/>
    <mergeCell ref="C21:E21"/>
    <mergeCell ref="C24:D24"/>
    <mergeCell ref="B16:E16"/>
    <mergeCell ref="B17:E17"/>
  </mergeCells>
  <phoneticPr fontId="0" type="noConversion"/>
  <pageMargins left="0.63" right="0.64" top="1" bottom="0.9" header="0.5" footer="0.5"/>
  <pageSetup scale="82" orientation="portrait" r:id="rId1"/>
  <headerFooter alignWithMargins="0"/>
  <cellWatches>
    <cellWatch r="G24"/>
    <cellWatch r="G34"/>
    <cellWatch r="F25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"/>
  <sheetViews>
    <sheetView zoomScaleNormal="100" workbookViewId="0">
      <selection activeCell="K35" sqref="K35"/>
    </sheetView>
  </sheetViews>
  <sheetFormatPr defaultColWidth="8.6640625" defaultRowHeight="15.75" x14ac:dyDescent="0.25"/>
  <cols>
    <col min="1" max="1" width="17.6640625" style="53" customWidth="1"/>
    <col min="2" max="4" width="19.33203125" style="53" customWidth="1"/>
    <col min="5" max="5" width="9" style="53" bestFit="1" customWidth="1"/>
    <col min="6" max="6" width="14.44140625" style="53" customWidth="1"/>
    <col min="7" max="7" width="5.5546875" style="53" bestFit="1" customWidth="1"/>
    <col min="8" max="8" width="11.44140625" style="53" bestFit="1" customWidth="1"/>
    <col min="9" max="9" width="5.5546875" style="53" customWidth="1"/>
    <col min="10" max="10" width="11.44140625" style="53" bestFit="1" customWidth="1"/>
    <col min="11" max="16384" width="8.6640625" style="53"/>
  </cols>
  <sheetData>
    <row r="1" spans="1:12" ht="21.95" customHeight="1" x14ac:dyDescent="0.25">
      <c r="A1" s="204" t="s">
        <v>62</v>
      </c>
      <c r="B1" s="205"/>
      <c r="C1" s="205"/>
      <c r="D1" s="51"/>
      <c r="E1" s="51"/>
      <c r="F1" s="51"/>
      <c r="G1" s="51"/>
      <c r="H1" s="52" t="s">
        <v>38</v>
      </c>
      <c r="I1" s="48" t="str">
        <f>Invoice!L4</f>
        <v xml:space="preserve">xxxxxxxxx	</v>
      </c>
      <c r="J1" s="49"/>
    </row>
    <row r="2" spans="1:12" ht="21.95" customHeight="1" x14ac:dyDescent="0.25">
      <c r="A2" s="128" t="s">
        <v>102</v>
      </c>
      <c r="B2" s="129"/>
      <c r="C2" s="129"/>
      <c r="D2" s="119"/>
      <c r="E2" s="119"/>
      <c r="F2" s="119"/>
      <c r="G2" s="119"/>
      <c r="H2" s="117" t="s">
        <v>93</v>
      </c>
      <c r="I2" s="32" t="str">
        <f>Invoice!G19</f>
        <v>xx/xx/xxxx -xx/xx/xxxx</v>
      </c>
      <c r="J2" s="130"/>
    </row>
    <row r="3" spans="1:12" ht="21.95" customHeight="1" thickBot="1" x14ac:dyDescent="0.3">
      <c r="A3" s="54"/>
      <c r="B3" s="55"/>
      <c r="C3" s="55"/>
      <c r="D3" s="55"/>
      <c r="E3" s="55"/>
      <c r="F3" s="55"/>
      <c r="G3" s="55"/>
      <c r="H3" s="56" t="s">
        <v>0</v>
      </c>
      <c r="I3" s="202" t="str">
        <f>Invoice!L4</f>
        <v xml:space="preserve">xxxxxxxxx	</v>
      </c>
      <c r="J3" s="203"/>
    </row>
    <row r="4" spans="1:12" x14ac:dyDescent="0.25">
      <c r="A4" s="105"/>
      <c r="B4" s="105"/>
      <c r="C4" s="105"/>
      <c r="D4" s="105"/>
      <c r="E4" s="106"/>
      <c r="F4" s="104"/>
      <c r="G4" s="104"/>
      <c r="I4" s="104"/>
    </row>
    <row r="5" spans="1:12" x14ac:dyDescent="0.25">
      <c r="A5" s="107"/>
      <c r="B5" s="108"/>
      <c r="C5" s="108"/>
      <c r="D5" s="108"/>
      <c r="E5" s="210" t="s">
        <v>64</v>
      </c>
      <c r="F5" s="211"/>
      <c r="G5" s="210" t="s">
        <v>7</v>
      </c>
      <c r="H5" s="211"/>
      <c r="I5" s="210" t="s">
        <v>70</v>
      </c>
      <c r="J5" s="211"/>
      <c r="K5" s="105"/>
    </row>
    <row r="6" spans="1:12" x14ac:dyDescent="0.25">
      <c r="A6" s="109" t="s">
        <v>68</v>
      </c>
      <c r="B6" s="109" t="s">
        <v>69</v>
      </c>
      <c r="C6" s="109" t="s">
        <v>67</v>
      </c>
      <c r="D6" s="109" t="s">
        <v>17</v>
      </c>
      <c r="E6" s="109" t="s">
        <v>16</v>
      </c>
      <c r="F6" s="109" t="s">
        <v>18</v>
      </c>
      <c r="G6" s="109" t="s">
        <v>16</v>
      </c>
      <c r="H6" s="109" t="s">
        <v>18</v>
      </c>
      <c r="I6" s="109" t="s">
        <v>16</v>
      </c>
      <c r="J6" s="109" t="s">
        <v>18</v>
      </c>
      <c r="K6" s="110"/>
      <c r="L6" s="102"/>
    </row>
    <row r="7" spans="1:12" hidden="1" x14ac:dyDescent="0.25">
      <c r="A7" s="108" t="s">
        <v>1</v>
      </c>
      <c r="B7" s="111" t="s">
        <v>21</v>
      </c>
      <c r="C7" s="111"/>
      <c r="D7" s="111"/>
      <c r="E7" s="108"/>
      <c r="F7" s="112" t="e">
        <f>ROUND(+E7*#REF!,2)</f>
        <v>#REF!</v>
      </c>
      <c r="G7" s="108"/>
      <c r="H7" s="112" t="e">
        <f>ROUND(+G7*#REF!,2)</f>
        <v>#REF!</v>
      </c>
      <c r="I7" s="108"/>
      <c r="J7" s="112" t="e">
        <f>ROUND(+I7*#REF!,2)</f>
        <v>#REF!</v>
      </c>
      <c r="K7" s="110"/>
      <c r="L7" s="102"/>
    </row>
    <row r="8" spans="1:12" x14ac:dyDescent="0.25">
      <c r="A8" s="153" t="s">
        <v>41</v>
      </c>
      <c r="B8" s="154" t="s">
        <v>22</v>
      </c>
      <c r="C8" s="153"/>
      <c r="D8" s="155">
        <v>36</v>
      </c>
      <c r="E8" s="156">
        <v>120</v>
      </c>
      <c r="F8" s="155">
        <f>E8*$D$8</f>
        <v>4320</v>
      </c>
      <c r="G8" s="156">
        <v>50</v>
      </c>
      <c r="H8" s="155">
        <f>G8*$D$8</f>
        <v>1800</v>
      </c>
      <c r="I8" s="156">
        <f>E8+G8</f>
        <v>170</v>
      </c>
      <c r="J8" s="155">
        <f>F8+H8</f>
        <v>6120</v>
      </c>
      <c r="K8" s="110"/>
      <c r="L8" s="102"/>
    </row>
    <row r="9" spans="1:12" x14ac:dyDescent="0.25">
      <c r="A9" s="157"/>
      <c r="B9" s="157"/>
      <c r="C9" s="157"/>
      <c r="D9" s="158"/>
      <c r="E9" s="156"/>
      <c r="F9" s="158">
        <f t="shared" ref="F9:F17" si="0">E9*$D$8</f>
        <v>0</v>
      </c>
      <c r="G9" s="156"/>
      <c r="H9" s="158">
        <f t="shared" ref="H9:H17" si="1">G9*$D$8</f>
        <v>0</v>
      </c>
      <c r="I9" s="156">
        <f t="shared" ref="I9:I17" si="2">E9+G9</f>
        <v>0</v>
      </c>
      <c r="J9" s="158">
        <f t="shared" ref="J9:J17" si="3">F9+H9</f>
        <v>0</v>
      </c>
      <c r="K9" s="110"/>
      <c r="L9" s="102"/>
    </row>
    <row r="10" spans="1:12" x14ac:dyDescent="0.25">
      <c r="A10" s="157"/>
      <c r="B10" s="153"/>
      <c r="C10" s="157"/>
      <c r="D10" s="158"/>
      <c r="E10" s="156"/>
      <c r="F10" s="158">
        <f t="shared" si="0"/>
        <v>0</v>
      </c>
      <c r="G10" s="156"/>
      <c r="H10" s="158">
        <f t="shared" si="1"/>
        <v>0</v>
      </c>
      <c r="I10" s="156">
        <f t="shared" si="2"/>
        <v>0</v>
      </c>
      <c r="J10" s="158">
        <f t="shared" si="3"/>
        <v>0</v>
      </c>
      <c r="K10" s="110"/>
      <c r="L10" s="102"/>
    </row>
    <row r="11" spans="1:12" hidden="1" x14ac:dyDescent="0.25">
      <c r="A11" s="157"/>
      <c r="B11" s="157"/>
      <c r="C11" s="157"/>
      <c r="D11" s="158"/>
      <c r="E11" s="156"/>
      <c r="F11" s="158">
        <f t="shared" si="0"/>
        <v>0</v>
      </c>
      <c r="G11" s="156"/>
      <c r="H11" s="158">
        <f t="shared" si="1"/>
        <v>0</v>
      </c>
      <c r="I11" s="156">
        <f t="shared" si="2"/>
        <v>0</v>
      </c>
      <c r="J11" s="158">
        <f t="shared" si="3"/>
        <v>0</v>
      </c>
      <c r="K11" s="110"/>
      <c r="L11" s="102"/>
    </row>
    <row r="12" spans="1:12" x14ac:dyDescent="0.25">
      <c r="A12" s="159"/>
      <c r="B12" s="157"/>
      <c r="C12" s="157"/>
      <c r="D12" s="158"/>
      <c r="E12" s="156"/>
      <c r="F12" s="158">
        <f t="shared" si="0"/>
        <v>0</v>
      </c>
      <c r="G12" s="156"/>
      <c r="H12" s="158">
        <f t="shared" si="1"/>
        <v>0</v>
      </c>
      <c r="I12" s="156">
        <f t="shared" si="2"/>
        <v>0</v>
      </c>
      <c r="J12" s="158">
        <f t="shared" si="3"/>
        <v>0</v>
      </c>
      <c r="K12" s="110"/>
      <c r="L12" s="102"/>
    </row>
    <row r="13" spans="1:12" x14ac:dyDescent="0.25">
      <c r="A13" s="157"/>
      <c r="B13" s="157"/>
      <c r="C13" s="157"/>
      <c r="D13" s="158"/>
      <c r="E13" s="156"/>
      <c r="F13" s="158">
        <f t="shared" si="0"/>
        <v>0</v>
      </c>
      <c r="G13" s="156"/>
      <c r="H13" s="158">
        <f t="shared" si="1"/>
        <v>0</v>
      </c>
      <c r="I13" s="156">
        <f t="shared" si="2"/>
        <v>0</v>
      </c>
      <c r="J13" s="158">
        <f t="shared" si="3"/>
        <v>0</v>
      </c>
      <c r="K13" s="110"/>
      <c r="L13" s="102"/>
    </row>
    <row r="14" spans="1:12" x14ac:dyDescent="0.25">
      <c r="A14" s="157"/>
      <c r="B14" s="157"/>
      <c r="C14" s="157"/>
      <c r="D14" s="158"/>
      <c r="E14" s="156"/>
      <c r="F14" s="158">
        <f t="shared" si="0"/>
        <v>0</v>
      </c>
      <c r="G14" s="156"/>
      <c r="H14" s="158">
        <f t="shared" si="1"/>
        <v>0</v>
      </c>
      <c r="I14" s="156">
        <f t="shared" si="2"/>
        <v>0</v>
      </c>
      <c r="J14" s="158">
        <f t="shared" si="3"/>
        <v>0</v>
      </c>
      <c r="K14" s="110"/>
      <c r="L14" s="102"/>
    </row>
    <row r="15" spans="1:12" x14ac:dyDescent="0.25">
      <c r="A15" s="157"/>
      <c r="B15" s="157"/>
      <c r="C15" s="157"/>
      <c r="D15" s="158"/>
      <c r="E15" s="156"/>
      <c r="F15" s="158">
        <f t="shared" si="0"/>
        <v>0</v>
      </c>
      <c r="G15" s="156"/>
      <c r="H15" s="158">
        <f t="shared" si="1"/>
        <v>0</v>
      </c>
      <c r="I15" s="156">
        <f t="shared" si="2"/>
        <v>0</v>
      </c>
      <c r="J15" s="158">
        <f t="shared" si="3"/>
        <v>0</v>
      </c>
      <c r="K15" s="110"/>
      <c r="L15" s="102"/>
    </row>
    <row r="16" spans="1:12" x14ac:dyDescent="0.25">
      <c r="A16" s="157"/>
      <c r="B16" s="157"/>
      <c r="C16" s="157"/>
      <c r="D16" s="158"/>
      <c r="E16" s="156"/>
      <c r="F16" s="158">
        <f t="shared" si="0"/>
        <v>0</v>
      </c>
      <c r="G16" s="156"/>
      <c r="H16" s="158">
        <f t="shared" si="1"/>
        <v>0</v>
      </c>
      <c r="I16" s="156">
        <f t="shared" si="2"/>
        <v>0</v>
      </c>
      <c r="J16" s="158">
        <f t="shared" si="3"/>
        <v>0</v>
      </c>
      <c r="K16" s="110"/>
      <c r="L16" s="102"/>
    </row>
    <row r="17" spans="1:12" x14ac:dyDescent="0.25">
      <c r="A17" s="160"/>
      <c r="B17" s="159"/>
      <c r="C17" s="159"/>
      <c r="D17" s="161"/>
      <c r="E17" s="156"/>
      <c r="F17" s="161">
        <f t="shared" si="0"/>
        <v>0</v>
      </c>
      <c r="G17" s="156"/>
      <c r="H17" s="161">
        <f t="shared" si="1"/>
        <v>0</v>
      </c>
      <c r="I17" s="156">
        <f t="shared" si="2"/>
        <v>0</v>
      </c>
      <c r="J17" s="161">
        <f t="shared" si="3"/>
        <v>0</v>
      </c>
      <c r="K17" s="110"/>
      <c r="L17" s="102"/>
    </row>
    <row r="18" spans="1:12" x14ac:dyDescent="0.25">
      <c r="A18" s="113" t="s">
        <v>19</v>
      </c>
      <c r="B18" s="114"/>
      <c r="C18" s="114"/>
      <c r="D18" s="115"/>
      <c r="E18" s="152">
        <f>SUBTOTAL(9,E7:E17)</f>
        <v>120</v>
      </c>
      <c r="F18" s="115">
        <f>SUM(F8:F17)</f>
        <v>4320</v>
      </c>
      <c r="G18" s="152">
        <f>SUBTOTAL(9,G7:G17)</f>
        <v>50</v>
      </c>
      <c r="H18" s="115">
        <f>SUM(H8:H17)</f>
        <v>1800</v>
      </c>
      <c r="I18" s="152">
        <f>SUBTOTAL(9,I7:I17)</f>
        <v>170</v>
      </c>
      <c r="J18" s="115">
        <f>SUM(J8:J17)</f>
        <v>6120</v>
      </c>
    </row>
    <row r="19" spans="1:12" x14ac:dyDescent="0.25">
      <c r="H19" s="116"/>
      <c r="J19" s="116"/>
    </row>
    <row r="20" spans="1:12" x14ac:dyDescent="0.25">
      <c r="H20" s="116"/>
      <c r="J20" s="116"/>
    </row>
    <row r="21" spans="1:12" x14ac:dyDescent="0.25">
      <c r="H21" s="116"/>
      <c r="J21" s="116"/>
    </row>
    <row r="22" spans="1:12" x14ac:dyDescent="0.25">
      <c r="H22" s="116"/>
      <c r="J22" s="116"/>
    </row>
  </sheetData>
  <mergeCells count="5">
    <mergeCell ref="E5:F5"/>
    <mergeCell ref="G5:H5"/>
    <mergeCell ref="I5:J5"/>
    <mergeCell ref="A1:C1"/>
    <mergeCell ref="I3:J3"/>
  </mergeCells>
  <phoneticPr fontId="0" type="noConversion"/>
  <pageMargins left="0.75" right="0.75" top="1" bottom="1" header="0.5" footer="0.5"/>
  <pageSetup scale="5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112"/>
  <dimension ref="A1:K45"/>
  <sheetViews>
    <sheetView zoomScale="150" zoomScaleNormal="150" workbookViewId="0">
      <selection activeCell="M13" sqref="M13"/>
    </sheetView>
  </sheetViews>
  <sheetFormatPr defaultColWidth="8.6640625" defaultRowHeight="15.75" x14ac:dyDescent="0.25"/>
  <cols>
    <col min="1" max="1" width="15.6640625" style="53" customWidth="1"/>
    <col min="2" max="7" width="8.6640625" style="53"/>
    <col min="8" max="8" width="9.5546875" style="53" bestFit="1" customWidth="1"/>
    <col min="9" max="9" width="10.109375" style="53" bestFit="1" customWidth="1"/>
    <col min="10" max="11" width="9.5546875" style="53" bestFit="1" customWidth="1"/>
    <col min="12" max="16384" width="8.6640625" style="53"/>
  </cols>
  <sheetData>
    <row r="1" spans="1:11" ht="21.95" customHeight="1" x14ac:dyDescent="0.25">
      <c r="A1" s="204" t="s">
        <v>62</v>
      </c>
      <c r="B1" s="205"/>
      <c r="C1" s="205"/>
      <c r="D1" s="205"/>
      <c r="E1" s="51"/>
      <c r="F1" s="51"/>
      <c r="G1" s="51"/>
      <c r="H1" s="51"/>
      <c r="I1" s="52" t="s">
        <v>38</v>
      </c>
      <c r="J1" s="48" t="str">
        <f>Invoice!L6</f>
        <v>xx/xx/xxxx</v>
      </c>
      <c r="K1" s="49"/>
    </row>
    <row r="2" spans="1:11" ht="21.95" customHeight="1" x14ac:dyDescent="0.25">
      <c r="A2" s="128" t="s">
        <v>94</v>
      </c>
      <c r="B2" s="129"/>
      <c r="C2" s="129"/>
      <c r="D2" s="129"/>
      <c r="E2" s="119"/>
      <c r="F2" s="119"/>
      <c r="G2" s="119"/>
      <c r="H2" s="119"/>
      <c r="I2" s="117" t="s">
        <v>93</v>
      </c>
      <c r="J2" s="32" t="str">
        <f>Invoice!G19</f>
        <v>xx/xx/xxxx -xx/xx/xxxx</v>
      </c>
      <c r="K2" s="130"/>
    </row>
    <row r="3" spans="1:11" ht="21.95" customHeight="1" thickBot="1" x14ac:dyDescent="0.3">
      <c r="A3" s="131"/>
      <c r="B3" s="55"/>
      <c r="C3" s="55"/>
      <c r="D3" s="55"/>
      <c r="E3" s="55"/>
      <c r="F3" s="55"/>
      <c r="G3" s="55"/>
      <c r="H3" s="55"/>
      <c r="I3" s="56" t="s">
        <v>0</v>
      </c>
      <c r="J3" s="202" t="str">
        <f>Invoice!L4</f>
        <v xml:space="preserve">xxxxxxxxx	</v>
      </c>
      <c r="K3" s="203"/>
    </row>
    <row r="4" spans="1:11" ht="21.95" customHeight="1" x14ac:dyDescent="0.25">
      <c r="A4" s="117"/>
      <c r="B4" s="105"/>
      <c r="C4" s="118"/>
      <c r="D4" s="119"/>
      <c r="E4" s="58"/>
      <c r="F4" s="58"/>
    </row>
    <row r="5" spans="1:11" s="120" customFormat="1" x14ac:dyDescent="0.25">
      <c r="A5" s="215" t="s">
        <v>61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</row>
    <row r="6" spans="1:11" s="120" customFormat="1" ht="25.5" x14ac:dyDescent="0.25">
      <c r="A6" s="219" t="s">
        <v>58</v>
      </c>
      <c r="B6" s="220"/>
      <c r="C6" s="221"/>
      <c r="D6" s="217" t="s">
        <v>59</v>
      </c>
      <c r="E6" s="217"/>
      <c r="F6" s="218"/>
      <c r="G6" s="218"/>
      <c r="H6" s="23" t="s">
        <v>5</v>
      </c>
      <c r="I6" s="22" t="s">
        <v>64</v>
      </c>
      <c r="J6" s="22" t="s">
        <v>7</v>
      </c>
      <c r="K6" s="19" t="s">
        <v>72</v>
      </c>
    </row>
    <row r="7" spans="1:11" x14ac:dyDescent="0.25">
      <c r="A7" s="223" t="s">
        <v>71</v>
      </c>
      <c r="B7" s="224"/>
      <c r="C7" s="225"/>
      <c r="D7" s="222"/>
      <c r="E7" s="222"/>
      <c r="F7" s="222"/>
      <c r="G7" s="222"/>
      <c r="H7" s="162">
        <v>30000</v>
      </c>
      <c r="I7" s="162">
        <v>13000</v>
      </c>
      <c r="J7" s="162">
        <v>12000</v>
      </c>
      <c r="K7" s="162">
        <f>SUM(I7:J7)</f>
        <v>25000</v>
      </c>
    </row>
    <row r="8" spans="1:11" x14ac:dyDescent="0.25">
      <c r="A8" s="223" t="s">
        <v>99</v>
      </c>
      <c r="B8" s="224"/>
      <c r="C8" s="225"/>
      <c r="D8" s="222"/>
      <c r="E8" s="222"/>
      <c r="F8" s="222"/>
      <c r="G8" s="222"/>
      <c r="H8" s="162">
        <v>50000</v>
      </c>
      <c r="I8" s="162">
        <v>60000</v>
      </c>
      <c r="J8" s="162">
        <v>8000</v>
      </c>
      <c r="K8" s="162">
        <f>SUM(I8:J8)</f>
        <v>68000</v>
      </c>
    </row>
    <row r="9" spans="1:11" s="120" customFormat="1" x14ac:dyDescent="0.25">
      <c r="A9" s="212"/>
      <c r="B9" s="213"/>
      <c r="C9" s="214"/>
      <c r="D9" s="222"/>
      <c r="E9" s="222"/>
      <c r="F9" s="222"/>
      <c r="G9" s="222"/>
      <c r="H9" s="162"/>
      <c r="I9" s="162"/>
      <c r="J9" s="162"/>
      <c r="K9" s="162"/>
    </row>
    <row r="10" spans="1:11" s="120" customFormat="1" x14ac:dyDescent="0.25">
      <c r="A10" s="212"/>
      <c r="B10" s="213"/>
      <c r="C10" s="214"/>
      <c r="D10" s="222"/>
      <c r="E10" s="222"/>
      <c r="F10" s="222"/>
      <c r="G10" s="222"/>
      <c r="H10" s="162"/>
      <c r="I10" s="162"/>
      <c r="J10" s="162"/>
      <c r="K10" s="162"/>
    </row>
    <row r="11" spans="1:11" x14ac:dyDescent="0.25">
      <c r="A11" s="212"/>
      <c r="B11" s="213"/>
      <c r="C11" s="214"/>
      <c r="D11" s="222"/>
      <c r="E11" s="222"/>
      <c r="F11" s="222"/>
      <c r="G11" s="222"/>
      <c r="H11" s="162"/>
      <c r="I11" s="162"/>
      <c r="J11" s="162"/>
      <c r="K11" s="162"/>
    </row>
    <row r="12" spans="1:11" x14ac:dyDescent="0.25">
      <c r="A12" s="212"/>
      <c r="B12" s="213"/>
      <c r="C12" s="214"/>
      <c r="D12" s="222"/>
      <c r="E12" s="222"/>
      <c r="F12" s="222"/>
      <c r="G12" s="222"/>
      <c r="H12" s="162"/>
      <c r="I12" s="162"/>
      <c r="J12" s="162"/>
      <c r="K12" s="162"/>
    </row>
    <row r="13" spans="1:11" s="120" customFormat="1" x14ac:dyDescent="0.25">
      <c r="A13" s="212"/>
      <c r="B13" s="213"/>
      <c r="C13" s="214"/>
      <c r="D13" s="222"/>
      <c r="E13" s="222"/>
      <c r="F13" s="222"/>
      <c r="G13" s="222"/>
      <c r="H13" s="162"/>
      <c r="I13" s="162"/>
      <c r="J13" s="162"/>
      <c r="K13" s="162"/>
    </row>
    <row r="14" spans="1:11" s="120" customFormat="1" x14ac:dyDescent="0.25">
      <c r="A14" s="212"/>
      <c r="B14" s="213"/>
      <c r="C14" s="214"/>
      <c r="D14" s="222"/>
      <c r="E14" s="222"/>
      <c r="F14" s="222"/>
      <c r="G14" s="222"/>
      <c r="H14" s="162"/>
      <c r="I14" s="162"/>
      <c r="J14" s="162"/>
      <c r="K14" s="162"/>
    </row>
    <row r="15" spans="1:11" x14ac:dyDescent="0.25">
      <c r="A15" s="212"/>
      <c r="B15" s="213"/>
      <c r="C15" s="214"/>
      <c r="D15" s="222"/>
      <c r="E15" s="222"/>
      <c r="F15" s="222"/>
      <c r="G15" s="222"/>
      <c r="H15" s="162"/>
      <c r="I15" s="162"/>
      <c r="J15" s="162"/>
      <c r="K15" s="162"/>
    </row>
    <row r="16" spans="1:11" x14ac:dyDescent="0.25">
      <c r="A16" s="212"/>
      <c r="B16" s="213"/>
      <c r="C16" s="214"/>
      <c r="D16" s="222"/>
      <c r="E16" s="222"/>
      <c r="F16" s="222"/>
      <c r="G16" s="222"/>
      <c r="H16" s="162"/>
      <c r="I16" s="162"/>
      <c r="J16" s="162"/>
      <c r="K16" s="162"/>
    </row>
    <row r="17" spans="1:11" x14ac:dyDescent="0.25">
      <c r="A17" s="212"/>
      <c r="B17" s="213"/>
      <c r="C17" s="214"/>
      <c r="D17" s="222"/>
      <c r="E17" s="222"/>
      <c r="F17" s="227"/>
      <c r="G17" s="227"/>
      <c r="H17" s="162"/>
      <c r="I17" s="162"/>
      <c r="J17" s="162"/>
      <c r="K17" s="162"/>
    </row>
    <row r="18" spans="1:11" x14ac:dyDescent="0.25">
      <c r="A18" s="20"/>
      <c r="B18" s="20"/>
      <c r="C18" s="20"/>
      <c r="D18" s="20"/>
      <c r="E18" s="20"/>
      <c r="F18" s="226" t="s">
        <v>60</v>
      </c>
      <c r="G18" s="226"/>
      <c r="H18" s="21">
        <f>SUM(H7:H17)</f>
        <v>80000</v>
      </c>
      <c r="I18" s="21">
        <f>SUM(I7:I17)</f>
        <v>73000</v>
      </c>
      <c r="J18" s="21">
        <f>SUM(J7:J17)</f>
        <v>20000</v>
      </c>
      <c r="K18" s="21">
        <f>SUM(K7:K17)</f>
        <v>93000</v>
      </c>
    </row>
    <row r="20" spans="1:11" s="120" customFormat="1" x14ac:dyDescent="0.25"/>
    <row r="21" spans="1:11" s="120" customFormat="1" x14ac:dyDescent="0.25"/>
    <row r="22" spans="1:11" s="120" customFormat="1" x14ac:dyDescent="0.25"/>
    <row r="23" spans="1:11" s="120" customFormat="1" x14ac:dyDescent="0.25"/>
    <row r="24" spans="1:11" s="120" customFormat="1" x14ac:dyDescent="0.25"/>
    <row r="25" spans="1:11" s="120" customFormat="1" x14ac:dyDescent="0.25"/>
    <row r="26" spans="1:11" s="120" customFormat="1" x14ac:dyDescent="0.25"/>
    <row r="27" spans="1:11" s="120" customFormat="1" x14ac:dyDescent="0.25"/>
    <row r="28" spans="1:11" s="120" customFormat="1" x14ac:dyDescent="0.25"/>
    <row r="37" s="120" customFormat="1" x14ac:dyDescent="0.25"/>
    <row r="38" s="120" customFormat="1" x14ac:dyDescent="0.25"/>
    <row r="39" s="120" customFormat="1" x14ac:dyDescent="0.25"/>
    <row r="40" s="120" customFormat="1" x14ac:dyDescent="0.25"/>
    <row r="41" s="120" customFormat="1" x14ac:dyDescent="0.25"/>
    <row r="42" s="120" customFormat="1" x14ac:dyDescent="0.25"/>
    <row r="43" s="120" customFormat="1" x14ac:dyDescent="0.25"/>
    <row r="45" ht="21.75" customHeight="1" x14ac:dyDescent="0.25"/>
  </sheetData>
  <mergeCells count="28">
    <mergeCell ref="D10:G10"/>
    <mergeCell ref="D17:G17"/>
    <mergeCell ref="D11:G11"/>
    <mergeCell ref="D12:G12"/>
    <mergeCell ref="F18:G18"/>
    <mergeCell ref="D14:G14"/>
    <mergeCell ref="D15:G15"/>
    <mergeCell ref="D16:G16"/>
    <mergeCell ref="D13:G13"/>
    <mergeCell ref="D7:G7"/>
    <mergeCell ref="D8:G8"/>
    <mergeCell ref="D9:G9"/>
    <mergeCell ref="A7:C7"/>
    <mergeCell ref="A8:C8"/>
    <mergeCell ref="A9:C9"/>
    <mergeCell ref="A1:D1"/>
    <mergeCell ref="J3:K3"/>
    <mergeCell ref="A5:K5"/>
    <mergeCell ref="D6:G6"/>
    <mergeCell ref="A6:C6"/>
    <mergeCell ref="A15:C15"/>
    <mergeCell ref="A16:C16"/>
    <mergeCell ref="A17:C17"/>
    <mergeCell ref="A10:C10"/>
    <mergeCell ref="A11:C11"/>
    <mergeCell ref="A12:C12"/>
    <mergeCell ref="A13:C13"/>
    <mergeCell ref="A14:C14"/>
  </mergeCells>
  <phoneticPr fontId="0" type="noConversion"/>
  <pageMargins left="0.75" right="0.75" top="1" bottom="1" header="0.5" footer="0.5"/>
  <pageSetup scale="6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CORNERSTONE">
                <anchor moveWithCells="1" sizeWithCells="1">
                  <from>
                    <xdr:col>0</xdr:col>
                    <xdr:colOff>0</xdr:colOff>
                    <xdr:row>40</xdr:row>
                    <xdr:rowOff>76200</xdr:rowOff>
                  </from>
                  <to>
                    <xdr:col>0</xdr:col>
                    <xdr:colOff>276225</xdr:colOff>
                    <xdr:row>43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="150" zoomScaleNormal="150" workbookViewId="0">
      <selection activeCell="H20" sqref="H20"/>
    </sheetView>
  </sheetViews>
  <sheetFormatPr defaultColWidth="8.88671875" defaultRowHeight="15.75" x14ac:dyDescent="0.25"/>
  <cols>
    <col min="1" max="1" width="14.5546875" style="53" customWidth="1"/>
    <col min="2" max="5" width="10.33203125" style="53" customWidth="1"/>
    <col min="6" max="6" width="15.44140625" style="53" bestFit="1" customWidth="1"/>
    <col min="7" max="7" width="10" style="53" bestFit="1" customWidth="1"/>
    <col min="8" max="8" width="8.5546875" style="53" bestFit="1" customWidth="1"/>
    <col min="9" max="16384" width="8.88671875" style="53"/>
  </cols>
  <sheetData>
    <row r="1" spans="1:6" ht="21.95" customHeight="1" x14ac:dyDescent="0.25">
      <c r="A1" s="204" t="s">
        <v>62</v>
      </c>
      <c r="B1" s="205"/>
      <c r="C1" s="205"/>
      <c r="D1" s="205"/>
      <c r="E1" s="52" t="s">
        <v>38</v>
      </c>
      <c r="F1" s="173" t="str">
        <f>Invoice!L6</f>
        <v>xx/xx/xxxx</v>
      </c>
    </row>
    <row r="2" spans="1:6" ht="21.95" customHeight="1" x14ac:dyDescent="0.25">
      <c r="A2" s="128" t="s">
        <v>73</v>
      </c>
      <c r="B2" s="129"/>
      <c r="C2" s="129"/>
      <c r="D2" s="129"/>
      <c r="E2" s="117" t="s">
        <v>93</v>
      </c>
      <c r="F2" s="174" t="str">
        <f>Invoice!G19</f>
        <v>xx/xx/xxxx -xx/xx/xxxx</v>
      </c>
    </row>
    <row r="3" spans="1:6" ht="21.95" customHeight="1" thickBot="1" x14ac:dyDescent="0.3">
      <c r="A3" s="54"/>
      <c r="B3" s="55"/>
      <c r="C3" s="55"/>
      <c r="D3" s="55"/>
      <c r="E3" s="56" t="s">
        <v>0</v>
      </c>
      <c r="F3" s="57" t="str">
        <f>Invoice!L4</f>
        <v xml:space="preserve">xxxxxxxxx	</v>
      </c>
    </row>
    <row r="4" spans="1:6" ht="16.5" thickBot="1" x14ac:dyDescent="0.3"/>
    <row r="5" spans="1:6" x14ac:dyDescent="0.25">
      <c r="A5" s="228" t="s">
        <v>74</v>
      </c>
      <c r="B5" s="229"/>
      <c r="C5" s="229"/>
      <c r="D5" s="229"/>
      <c r="E5" s="229"/>
      <c r="F5" s="230"/>
    </row>
    <row r="6" spans="1:6" ht="25.5" x14ac:dyDescent="0.25">
      <c r="A6" s="121"/>
      <c r="B6" s="64" t="s">
        <v>5</v>
      </c>
      <c r="C6" s="65" t="s">
        <v>6</v>
      </c>
      <c r="D6" s="65" t="s">
        <v>7</v>
      </c>
      <c r="E6" s="65" t="s">
        <v>8</v>
      </c>
      <c r="F6" s="66" t="s">
        <v>9</v>
      </c>
    </row>
    <row r="7" spans="1:6" x14ac:dyDescent="0.25">
      <c r="A7" s="163" t="s">
        <v>75</v>
      </c>
      <c r="B7" s="164"/>
      <c r="C7" s="164"/>
      <c r="D7" s="164"/>
      <c r="E7" s="164"/>
      <c r="F7" s="122" t="e">
        <f>E7/B7</f>
        <v>#DIV/0!</v>
      </c>
    </row>
    <row r="8" spans="1:6" x14ac:dyDescent="0.25">
      <c r="A8" s="163" t="s">
        <v>76</v>
      </c>
      <c r="B8" s="164"/>
      <c r="C8" s="164"/>
      <c r="D8" s="164"/>
      <c r="E8" s="164"/>
      <c r="F8" s="122" t="e">
        <f t="shared" ref="F8:F9" si="0">E8/B8</f>
        <v>#DIV/0!</v>
      </c>
    </row>
    <row r="9" spans="1:6" ht="16.5" thickBot="1" x14ac:dyDescent="0.3">
      <c r="A9" s="165" t="s">
        <v>76</v>
      </c>
      <c r="B9" s="166"/>
      <c r="C9" s="166"/>
      <c r="D9" s="166"/>
      <c r="E9" s="166"/>
      <c r="F9" s="122" t="e">
        <f t="shared" si="0"/>
        <v>#DIV/0!</v>
      </c>
    </row>
    <row r="10" spans="1:6" ht="17.25" thickTop="1" thickBot="1" x14ac:dyDescent="0.3">
      <c r="A10" s="123" t="s">
        <v>77</v>
      </c>
      <c r="B10" s="123">
        <f>SUM(B7:B9)</f>
        <v>0</v>
      </c>
      <c r="C10" s="123">
        <f t="shared" ref="C10:E10" si="1">SUM(C7:C9)</f>
        <v>0</v>
      </c>
      <c r="D10" s="123">
        <f t="shared" si="1"/>
        <v>0</v>
      </c>
      <c r="E10" s="123">
        <f t="shared" si="1"/>
        <v>0</v>
      </c>
      <c r="F10" s="124" t="e">
        <f>E10/B10</f>
        <v>#DIV/0!</v>
      </c>
    </row>
    <row r="11" spans="1:6" x14ac:dyDescent="0.25">
      <c r="A11" s="125"/>
      <c r="B11" s="125"/>
      <c r="C11" s="125"/>
      <c r="D11" s="125"/>
      <c r="E11" s="125"/>
      <c r="F11" s="125"/>
    </row>
  </sheetData>
  <mergeCells count="2">
    <mergeCell ref="A5:F5"/>
    <mergeCell ref="A1:D1"/>
  </mergeCell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I35" sqref="I35"/>
    </sheetView>
  </sheetViews>
  <sheetFormatPr defaultColWidth="8.6640625" defaultRowHeight="15.75" x14ac:dyDescent="0.25"/>
  <cols>
    <col min="1" max="1" width="14.5546875" customWidth="1"/>
    <col min="4" max="4" width="10.6640625" customWidth="1"/>
    <col min="5" max="5" width="10" bestFit="1" customWidth="1"/>
    <col min="7" max="7" width="9.88671875" customWidth="1"/>
    <col min="8" max="8" width="9.6640625" customWidth="1"/>
    <col min="9" max="9" width="10" bestFit="1" customWidth="1"/>
  </cols>
  <sheetData>
    <row r="1" spans="1:9" s="53" customFormat="1" ht="21.95" customHeight="1" x14ac:dyDescent="0.25">
      <c r="A1" s="204" t="s">
        <v>62</v>
      </c>
      <c r="B1" s="205"/>
      <c r="C1" s="205"/>
      <c r="D1" s="205"/>
      <c r="E1" s="51"/>
      <c r="F1" s="51"/>
      <c r="G1" s="52" t="s">
        <v>38</v>
      </c>
      <c r="H1" s="48" t="str">
        <f>Invoice!L6</f>
        <v>xx/xx/xxxx</v>
      </c>
      <c r="I1" s="49"/>
    </row>
    <row r="2" spans="1:9" s="53" customFormat="1" ht="21.95" customHeight="1" x14ac:dyDescent="0.25">
      <c r="A2" s="128" t="s">
        <v>73</v>
      </c>
      <c r="B2" s="129"/>
      <c r="C2" s="129"/>
      <c r="D2" s="129"/>
      <c r="E2" s="119"/>
      <c r="F2" s="119"/>
      <c r="G2" s="117" t="s">
        <v>93</v>
      </c>
      <c r="H2" s="32" t="str">
        <f>Invoice!G19</f>
        <v>xx/xx/xxxx -xx/xx/xxxx</v>
      </c>
      <c r="I2" s="130"/>
    </row>
    <row r="3" spans="1:9" s="53" customFormat="1" ht="21.95" customHeight="1" thickBot="1" x14ac:dyDescent="0.3">
      <c r="A3" s="54"/>
      <c r="B3" s="55"/>
      <c r="C3" s="55"/>
      <c r="D3" s="55"/>
      <c r="E3" s="55"/>
      <c r="F3" s="55"/>
      <c r="G3" s="56" t="s">
        <v>0</v>
      </c>
      <c r="H3" s="202" t="str">
        <f>Invoice!L4</f>
        <v xml:space="preserve">xxxxxxxxx	</v>
      </c>
      <c r="I3" s="203"/>
    </row>
    <row r="5" spans="1:9" x14ac:dyDescent="0.25">
      <c r="A5" s="232" t="s">
        <v>100</v>
      </c>
      <c r="B5" s="232"/>
      <c r="C5" s="232"/>
      <c r="D5" s="232"/>
      <c r="E5" s="232"/>
      <c r="F5" s="232"/>
      <c r="G5" s="232"/>
      <c r="H5" s="232"/>
      <c r="I5" s="232"/>
    </row>
    <row r="6" spans="1:9" x14ac:dyDescent="0.25">
      <c r="A6" s="233" t="s">
        <v>78</v>
      </c>
      <c r="B6" s="233"/>
      <c r="C6" s="233"/>
      <c r="D6" s="233"/>
      <c r="E6" s="233"/>
      <c r="F6" s="233"/>
      <c r="G6" s="233"/>
      <c r="H6" s="233"/>
      <c r="I6" s="233"/>
    </row>
    <row r="7" spans="1:9" x14ac:dyDescent="0.25">
      <c r="A7" s="1"/>
      <c r="B7" s="132"/>
      <c r="C7" s="132"/>
      <c r="D7" s="132"/>
      <c r="E7" s="132"/>
      <c r="F7" s="132"/>
      <c r="G7" s="132"/>
      <c r="H7" s="132"/>
      <c r="I7" s="132"/>
    </row>
    <row r="8" spans="1:9" ht="51.75" x14ac:dyDescent="0.25">
      <c r="A8" s="126" t="s">
        <v>79</v>
      </c>
      <c r="B8" s="126" t="s">
        <v>80</v>
      </c>
      <c r="C8" s="126" t="s">
        <v>81</v>
      </c>
      <c r="D8" s="126" t="s">
        <v>82</v>
      </c>
      <c r="E8" s="126" t="s">
        <v>83</v>
      </c>
      <c r="F8" s="126" t="s">
        <v>84</v>
      </c>
      <c r="G8" s="126" t="s">
        <v>85</v>
      </c>
      <c r="H8" s="126" t="s">
        <v>86</v>
      </c>
      <c r="I8" s="126" t="s">
        <v>87</v>
      </c>
    </row>
    <row r="9" spans="1:9" x14ac:dyDescent="0.25">
      <c r="A9" s="167" t="s">
        <v>95</v>
      </c>
      <c r="B9" s="168" t="s">
        <v>88</v>
      </c>
      <c r="C9" s="169">
        <v>30000</v>
      </c>
      <c r="D9" s="169">
        <v>12000</v>
      </c>
      <c r="E9" s="169">
        <v>2000</v>
      </c>
      <c r="F9" s="169">
        <f>D9</f>
        <v>12000</v>
      </c>
      <c r="G9" s="133"/>
      <c r="H9" s="133"/>
      <c r="I9" s="134">
        <f>F9/$F$22</f>
        <v>0.36363636363636365</v>
      </c>
    </row>
    <row r="10" spans="1:9" x14ac:dyDescent="0.25">
      <c r="A10" s="167" t="s">
        <v>96</v>
      </c>
      <c r="B10" s="170" t="s">
        <v>89</v>
      </c>
      <c r="C10" s="171">
        <v>8000</v>
      </c>
      <c r="D10" s="171">
        <v>8000</v>
      </c>
      <c r="E10" s="171">
        <v>3000</v>
      </c>
      <c r="F10" s="169">
        <f>D10</f>
        <v>8000</v>
      </c>
      <c r="G10" s="134">
        <f>E10/$E$22</f>
        <v>0.21428571428571427</v>
      </c>
      <c r="H10" s="134">
        <f>F10/$F$22</f>
        <v>0.24242424242424243</v>
      </c>
      <c r="I10" s="134"/>
    </row>
    <row r="11" spans="1:9" x14ac:dyDescent="0.25">
      <c r="A11" s="167" t="s">
        <v>97</v>
      </c>
      <c r="B11" s="168" t="s">
        <v>88</v>
      </c>
      <c r="C11" s="171">
        <v>2000</v>
      </c>
      <c r="D11" s="171">
        <v>6000</v>
      </c>
      <c r="E11" s="171">
        <v>4000</v>
      </c>
      <c r="F11" s="169">
        <f>D11</f>
        <v>6000</v>
      </c>
      <c r="G11" s="134"/>
      <c r="H11" s="134"/>
      <c r="I11" s="134">
        <f>F11/$F$22</f>
        <v>0.18181818181818182</v>
      </c>
    </row>
    <row r="12" spans="1:9" x14ac:dyDescent="0.25">
      <c r="A12" s="167" t="s">
        <v>98</v>
      </c>
      <c r="B12" s="170" t="s">
        <v>89</v>
      </c>
      <c r="C12" s="171">
        <v>3000</v>
      </c>
      <c r="D12" s="171">
        <v>7000</v>
      </c>
      <c r="E12" s="171">
        <v>5000</v>
      </c>
      <c r="F12" s="169">
        <f>D12</f>
        <v>7000</v>
      </c>
      <c r="G12" s="134">
        <f>E12/$E$22</f>
        <v>0.35714285714285715</v>
      </c>
      <c r="H12" s="134">
        <f>F12/$F$22</f>
        <v>0.21212121212121213</v>
      </c>
      <c r="I12" s="134"/>
    </row>
    <row r="13" spans="1:9" x14ac:dyDescent="0.25">
      <c r="A13" s="167"/>
      <c r="B13" s="168"/>
      <c r="C13" s="172"/>
      <c r="D13" s="172"/>
      <c r="E13" s="172"/>
      <c r="F13" s="172"/>
      <c r="G13" s="133"/>
      <c r="H13" s="127"/>
      <c r="I13" s="134"/>
    </row>
    <row r="14" spans="1:9" x14ac:dyDescent="0.25">
      <c r="A14" s="167"/>
      <c r="B14" s="168"/>
      <c r="C14" s="172"/>
      <c r="D14" s="172"/>
      <c r="E14" s="172"/>
      <c r="F14" s="172"/>
      <c r="G14" s="133"/>
      <c r="H14" s="127"/>
      <c r="I14" s="134"/>
    </row>
    <row r="15" spans="1:9" x14ac:dyDescent="0.25">
      <c r="A15" s="167"/>
      <c r="B15" s="168"/>
      <c r="C15" s="172"/>
      <c r="D15" s="172"/>
      <c r="E15" s="172"/>
      <c r="F15" s="172"/>
      <c r="G15" s="133"/>
      <c r="H15" s="127"/>
      <c r="I15" s="134"/>
    </row>
    <row r="16" spans="1:9" x14ac:dyDescent="0.25">
      <c r="A16" s="167"/>
      <c r="B16" s="168"/>
      <c r="C16" s="172"/>
      <c r="D16" s="172"/>
      <c r="E16" s="172"/>
      <c r="F16" s="172"/>
      <c r="G16" s="133"/>
      <c r="H16" s="127"/>
      <c r="I16" s="134"/>
    </row>
    <row r="17" spans="1:9" x14ac:dyDescent="0.25">
      <c r="A17" s="167"/>
      <c r="B17" s="168"/>
      <c r="C17" s="172"/>
      <c r="D17" s="172"/>
      <c r="E17" s="172"/>
      <c r="F17" s="172"/>
      <c r="G17" s="133"/>
      <c r="H17" s="127"/>
      <c r="I17" s="134"/>
    </row>
    <row r="18" spans="1:9" x14ac:dyDescent="0.25">
      <c r="A18" s="167"/>
      <c r="B18" s="168"/>
      <c r="C18" s="172"/>
      <c r="D18" s="172"/>
      <c r="E18" s="172"/>
      <c r="F18" s="172"/>
      <c r="G18" s="133"/>
      <c r="H18" s="127"/>
      <c r="I18" s="134"/>
    </row>
    <row r="19" spans="1:9" x14ac:dyDescent="0.25">
      <c r="A19" s="167"/>
      <c r="B19" s="168"/>
      <c r="C19" s="172"/>
      <c r="D19" s="172"/>
      <c r="E19" s="172"/>
      <c r="F19" s="172"/>
      <c r="G19" s="127"/>
      <c r="H19" s="127"/>
      <c r="I19" s="134"/>
    </row>
    <row r="20" spans="1:9" x14ac:dyDescent="0.25">
      <c r="A20" s="167"/>
      <c r="B20" s="168"/>
      <c r="C20" s="172"/>
      <c r="D20" s="172"/>
      <c r="E20" s="172"/>
      <c r="F20" s="172"/>
      <c r="G20" s="127"/>
      <c r="H20" s="127"/>
      <c r="I20" s="134"/>
    </row>
    <row r="21" spans="1:9" x14ac:dyDescent="0.25">
      <c r="A21" s="167"/>
      <c r="B21" s="168"/>
      <c r="C21" s="172"/>
      <c r="D21" s="172"/>
      <c r="E21" s="172"/>
      <c r="F21" s="172"/>
      <c r="G21" s="127"/>
      <c r="H21" s="127"/>
      <c r="I21" s="134"/>
    </row>
    <row r="22" spans="1:9" x14ac:dyDescent="0.25">
      <c r="A22" s="135" t="s">
        <v>90</v>
      </c>
      <c r="B22" s="136"/>
      <c r="C22" s="137">
        <f t="shared" ref="C22:I22" si="0">SUM(C9:C21)</f>
        <v>43000</v>
      </c>
      <c r="D22" s="137">
        <f t="shared" si="0"/>
        <v>33000</v>
      </c>
      <c r="E22" s="137">
        <f t="shared" si="0"/>
        <v>14000</v>
      </c>
      <c r="F22" s="137">
        <f t="shared" si="0"/>
        <v>33000</v>
      </c>
      <c r="G22" s="138">
        <f t="shared" si="0"/>
        <v>0.5714285714285714</v>
      </c>
      <c r="H22" s="138">
        <f t="shared" si="0"/>
        <v>0.45454545454545459</v>
      </c>
      <c r="I22" s="139">
        <f t="shared" si="0"/>
        <v>0.54545454545454541</v>
      </c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40"/>
      <c r="B24" s="1"/>
      <c r="C24" s="231" t="s">
        <v>91</v>
      </c>
      <c r="D24" s="231"/>
      <c r="E24" s="141">
        <f>E10+E12</f>
        <v>8000</v>
      </c>
      <c r="F24" s="142">
        <f>E24/E22</f>
        <v>0.5714285714285714</v>
      </c>
      <c r="G24" s="1"/>
      <c r="H24" s="1"/>
      <c r="I24" s="1"/>
    </row>
    <row r="25" spans="1:9" x14ac:dyDescent="0.25">
      <c r="A25" s="140"/>
      <c r="B25" s="1"/>
      <c r="C25" s="231" t="s">
        <v>92</v>
      </c>
      <c r="D25" s="231"/>
      <c r="E25" s="141">
        <f>F10+F12</f>
        <v>15000</v>
      </c>
      <c r="F25" s="142">
        <f>E25/F22</f>
        <v>0.45454545454545453</v>
      </c>
      <c r="G25" s="1"/>
      <c r="H25" s="1"/>
      <c r="I25" s="143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</sheetData>
  <mergeCells count="6">
    <mergeCell ref="C25:D25"/>
    <mergeCell ref="A1:D1"/>
    <mergeCell ref="H3:I3"/>
    <mergeCell ref="A5:I5"/>
    <mergeCell ref="A6:I6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Invoice</vt:lpstr>
      <vt:lpstr>Invoice Calc</vt:lpstr>
      <vt:lpstr>Project Sponsor Labor</vt:lpstr>
      <vt:lpstr>Project Sponsor Costs</vt:lpstr>
      <vt:lpstr>Funding split</vt:lpstr>
      <vt:lpstr>Small Business </vt:lpstr>
      <vt:lpstr>BALANCE</vt:lpstr>
      <vt:lpstr>consultant</vt:lpstr>
      <vt:lpstr>INVOICE</vt:lpstr>
      <vt:lpstr>'Invoice Calc'!Print_Area</vt:lpstr>
      <vt:lpstr>'Project Sponsor Labor'!Print_Area</vt:lpstr>
    </vt:vector>
  </TitlesOfParts>
  <Company>Bay Area Rapid Transit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 Maniti</dc:creator>
  <cp:lastModifiedBy>Rachel J. Factor</cp:lastModifiedBy>
  <cp:lastPrinted>2011-09-21T23:27:29Z</cp:lastPrinted>
  <dcterms:created xsi:type="dcterms:W3CDTF">2000-02-15T22:21:08Z</dcterms:created>
  <dcterms:modified xsi:type="dcterms:W3CDTF">2020-05-11T16:12:07Z</dcterms:modified>
</cp:coreProperties>
</file>